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5416" windowWidth="12120" windowHeight="9120" tabRatio="875" activeTab="2"/>
  </bookViews>
  <sheets>
    <sheet name="4 первенство" sheetId="1" r:id="rId1"/>
    <sheet name="4 чемпионат СФО" sheetId="2" r:id="rId2"/>
    <sheet name="4 чемпионат области" sheetId="3" r:id="rId3"/>
    <sheet name="Группа" sheetId="4" r:id="rId4"/>
  </sheets>
  <definedNames/>
  <calcPr fullCalcOnLoad="1"/>
</workbook>
</file>

<file path=xl/sharedStrings.xml><?xml version="1.0" encoding="utf-8"?>
<sst xmlns="http://schemas.openxmlformats.org/spreadsheetml/2006/main" count="496" uniqueCount="165">
  <si>
    <t>Ф. И. О.</t>
  </si>
  <si>
    <t>Ст. №</t>
  </si>
  <si>
    <t>№№</t>
  </si>
  <si>
    <t>Т штраф</t>
  </si>
  <si>
    <t>М</t>
  </si>
  <si>
    <t xml:space="preserve">Ранг </t>
  </si>
  <si>
    <t>Территория СФО</t>
  </si>
  <si>
    <t>Новосибирская область</t>
  </si>
  <si>
    <t>Кемеровская область</t>
  </si>
  <si>
    <t>Время на дистанции</t>
  </si>
  <si>
    <t>Организация, клуб</t>
  </si>
  <si>
    <t>Отсечка</t>
  </si>
  <si>
    <t>Отставание от лидера</t>
  </si>
  <si>
    <t>Итого</t>
  </si>
  <si>
    <t>%</t>
  </si>
  <si>
    <t>Вып. разряда</t>
  </si>
  <si>
    <t>Отметка №1</t>
  </si>
  <si>
    <t>Отметка №2</t>
  </si>
  <si>
    <t>Главный судья</t>
  </si>
  <si>
    <t>Главный секретарь</t>
  </si>
  <si>
    <t>ПРОТОКОЛ РЕЗУЛЬТАТОВ</t>
  </si>
  <si>
    <t>г. Новосибирск</t>
  </si>
  <si>
    <t>ГОУ ДОД "Областной центр детского и юношеского туризма и экскурсий"г. Кемерово</t>
  </si>
  <si>
    <t>Красноярский край</t>
  </si>
  <si>
    <t>Красноярская краевая федерация спортивного туризма, г. Красноярск</t>
  </si>
  <si>
    <t>Токарев Виталий (КМС),  Лоскутов Дмитрий (КМС)</t>
  </si>
  <si>
    <t>т/к «БОБР»,г. Новосибирска</t>
  </si>
  <si>
    <t>Гурченко Александр (КМС),  Ковакин Александр (КМС)</t>
  </si>
  <si>
    <t>«Детско-юношеский центр», г. Междуреченск</t>
  </si>
  <si>
    <t>Лёвочкин Андрей (КМС),  Жебит Павел (КМС)</t>
  </si>
  <si>
    <t>ТК «Эдельвейс», г. Новосибирск</t>
  </si>
  <si>
    <t>НВВКУ - т/к "Ирбис",  г. Новосибирск</t>
  </si>
  <si>
    <t>НВВКУ,  г. Новосибирск</t>
  </si>
  <si>
    <t>Карпенко Роман (2),     Костенко Евгений (2)</t>
  </si>
  <si>
    <t>Алтайский край</t>
  </si>
  <si>
    <t xml:space="preserve">Рубцовская станция ДЮТиЭ, г. Рубцовск </t>
  </si>
  <si>
    <t xml:space="preserve"> +00:00</t>
  </si>
  <si>
    <t xml:space="preserve">+02:57 </t>
  </si>
  <si>
    <t>+06:22</t>
  </si>
  <si>
    <t>+08:25</t>
  </si>
  <si>
    <t xml:space="preserve"> +12:17  </t>
  </si>
  <si>
    <t xml:space="preserve">+45:39 </t>
  </si>
  <si>
    <t>Мухаметсафин Роман (2), Анищенко Екатерина (2)</t>
  </si>
  <si>
    <t>Шендель Александр (КМС),   Беляева Наталья (КМС)</t>
  </si>
  <si>
    <t>Брагин Андрей (КМС),   Салмина Елизавета (1)</t>
  </si>
  <si>
    <t>Сапроненко Илья (1),   Ламакина Ольга (КМС)</t>
  </si>
  <si>
    <t>Пономарёв Сергей (КМС),    Манин Яков (КМС)</t>
  </si>
  <si>
    <t>Иванов Игорь (1),  Пересыпкин Михаил (1)</t>
  </si>
  <si>
    <t>Панов Леонид (2),           Панов Антон (1)</t>
  </si>
  <si>
    <t>Вовченко Максим (1),             Заруцкий Святослав (2)</t>
  </si>
  <si>
    <t>Ширяев Олег (1),              Подтеребов Владислав (1)</t>
  </si>
  <si>
    <t>Пергаев Алексей (1),           Иванов Владимир (1)</t>
  </si>
  <si>
    <t>Ултургашев Владимир (2),    Шаталов Евгений (2)</t>
  </si>
  <si>
    <t>Томская область</t>
  </si>
  <si>
    <t>Дегтярёв Алексей (1),    Молодцов Владислав (2)</t>
  </si>
  <si>
    <t>+00:00</t>
  </si>
  <si>
    <t xml:space="preserve">+02:56 </t>
  </si>
  <si>
    <t>+09:46</t>
  </si>
  <si>
    <t>+14:44</t>
  </si>
  <si>
    <t>Пономарёв Сергей (КМС),   Елфимова Таисия (1)</t>
  </si>
  <si>
    <t>Гурченко Александр (КМС),  Мустафа Наталья (МС)</t>
  </si>
  <si>
    <t>т/к "Ураган", г. Междуреченск</t>
  </si>
  <si>
    <t>Мокроусов Андрей (1), Михеева Дарья (2)</t>
  </si>
  <si>
    <t>Тушин Андрей (1),           Краузе Яна (1)</t>
  </si>
  <si>
    <t>Демидов Леонид (2),        Фидлер Марина (2)</t>
  </si>
  <si>
    <t>Ильенко Александр (1),   Ильенко Галина (1)</t>
  </si>
  <si>
    <t>Юзич Александр (2),    Першина Вероника (1)</t>
  </si>
  <si>
    <t>+05:58</t>
  </si>
  <si>
    <t>+18:33</t>
  </si>
  <si>
    <t>+40:37</t>
  </si>
  <si>
    <t>Долгова Татьяна (2),    Петрова Анна (2)</t>
  </si>
  <si>
    <t>Елфимова Таисия (1),   Митюкова Екатерина (1)</t>
  </si>
  <si>
    <t>Вовченко Мария (2),    Климова Ирина (2)</t>
  </si>
  <si>
    <t xml:space="preserve">Есина Оксана (2),        Ильенко Галина (2) </t>
  </si>
  <si>
    <t>первенства России по спортивному туризму 2011 г. на горных дистанциях</t>
  </si>
  <si>
    <t>дистанция - горная - связка (мужские связки)</t>
  </si>
  <si>
    <t>Потапов Максим (1),         Швецов Иван (2)</t>
  </si>
  <si>
    <t>Лукин Егор (1),            Самохин Дмитрий (1)</t>
  </si>
  <si>
    <t>Класс дистанции - 4; Квалификационный ранг -  не рассчитывается</t>
  </si>
  <si>
    <t>дистанция - горная - связка (смешанные связки)</t>
  </si>
  <si>
    <t>2-4 декабря 2011 г.</t>
  </si>
  <si>
    <t>Федяев Вадим (1),             Федянова Наталья(2)</t>
  </si>
  <si>
    <t>Сарамуд Артём (КМС),          Чупров Андрей (1)</t>
  </si>
  <si>
    <t>г. Красноярск, Красноярская краевая федерация спортивного туризма</t>
  </si>
  <si>
    <t>г. Анжеро-Судженск, ДЮСШ №2,  СЮТ</t>
  </si>
  <si>
    <t>г. Новосибирск, ТСЦ "Панда" т/к "Кедр" - ТСК "Друза"</t>
  </si>
  <si>
    <t xml:space="preserve"> г. Междуреченск, МОУ ДОД "Детско-юношеский центр"</t>
  </si>
  <si>
    <t>чемпионата СФО по спортивному туризму 2011 г.</t>
  </si>
  <si>
    <t xml:space="preserve"> +22:52 </t>
  </si>
  <si>
    <t xml:space="preserve">+35:26  </t>
  </si>
  <si>
    <t xml:space="preserve"> +00:32</t>
  </si>
  <si>
    <t xml:space="preserve"> +03:24</t>
  </si>
  <si>
    <t xml:space="preserve"> +03:27</t>
  </si>
  <si>
    <t>Жигарев О.Л., ссВк, г. Новосибирск</t>
  </si>
  <si>
    <t>Добарина И.А., ссВк, г. Новосибирск</t>
  </si>
  <si>
    <t>Морозов Артём (2), Корепанов Анатолий (КМС)</t>
  </si>
  <si>
    <t xml:space="preserve">г.Томск, ТАКТ </t>
  </si>
  <si>
    <t xml:space="preserve"> г. Томск, ТПУ "Амазонки" -  ТГУ "Альпклуб"</t>
  </si>
  <si>
    <t xml:space="preserve"> г. Новосибирск, НГПУ т/к "Ювента"</t>
  </si>
  <si>
    <t xml:space="preserve"> г. Новосибирск, т/к «Экватор»</t>
  </si>
  <si>
    <t xml:space="preserve">г. Бердск, МОУ ДОД ДООЦТ «Юность» </t>
  </si>
  <si>
    <t>г. Новосибирск, ТСЦ «Панда» т/к «Кедр»</t>
  </si>
  <si>
    <t xml:space="preserve"> +09:29</t>
  </si>
  <si>
    <t xml:space="preserve">+19:32 </t>
  </si>
  <si>
    <t>+25:18</t>
  </si>
  <si>
    <t>+38:14</t>
  </si>
  <si>
    <t xml:space="preserve">+44:53 </t>
  </si>
  <si>
    <t>Нефёдов Владимир (КМС),   Голубева Мария (1)</t>
  </si>
  <si>
    <t>+15:05</t>
  </si>
  <si>
    <t>+33:00</t>
  </si>
  <si>
    <t xml:space="preserve"> +37:36 </t>
  </si>
  <si>
    <t>дистанция - горная - связка (женские связки)</t>
  </si>
  <si>
    <t xml:space="preserve"> г. Новосибирск, т/к "Эдельвейс"</t>
  </si>
  <si>
    <t xml:space="preserve"> г. Новосибирск, ТСЦ «Панда» т/к «Кедр» -  сгт НГУ</t>
  </si>
  <si>
    <t xml:space="preserve"> г. Новосибирск, т/к "Вертикаль"</t>
  </si>
  <si>
    <t>+17:47</t>
  </si>
  <si>
    <t>+00:16</t>
  </si>
  <si>
    <t>+16:04</t>
  </si>
  <si>
    <t>+01:14</t>
  </si>
  <si>
    <t>+02:56</t>
  </si>
  <si>
    <t>+04:11</t>
  </si>
  <si>
    <t>+07:36</t>
  </si>
  <si>
    <t>+09:29</t>
  </si>
  <si>
    <t>+09:39</t>
  </si>
  <si>
    <t>+13:31</t>
  </si>
  <si>
    <t>+24:06</t>
  </si>
  <si>
    <t>+36:40</t>
  </si>
  <si>
    <t>+46:53</t>
  </si>
  <si>
    <t>+15:48</t>
  </si>
  <si>
    <t>+18:40</t>
  </si>
  <si>
    <t>+18:43</t>
  </si>
  <si>
    <t>+21:48</t>
  </si>
  <si>
    <t>КМС</t>
  </si>
  <si>
    <t>чемпионата Новосибирской области по спортивному туризму 2011 г.</t>
  </si>
  <si>
    <t xml:space="preserve">дистанция - горная - группа </t>
  </si>
  <si>
    <t>Территория РФ</t>
  </si>
  <si>
    <t>Состав группы</t>
  </si>
  <si>
    <t>Отметка №32</t>
  </si>
  <si>
    <t>Отметка №56</t>
  </si>
  <si>
    <t>Отметка №55</t>
  </si>
  <si>
    <t>г. Новосибирск, Ленинский район, ТСЦ «Панда», т/к "Кедр"</t>
  </si>
  <si>
    <t>+10:16</t>
  </si>
  <si>
    <t xml:space="preserve">Класс дистанции - 4; Квалификационный ранг -  484 баллов; КМС - 1-4 место; 1 разряд - 123%; 2 разряд - 142%; </t>
  </si>
  <si>
    <t>Состав связки</t>
  </si>
  <si>
    <t>г. Анжеро-Судженск, СЮТ, ДЮСШ №2</t>
  </si>
  <si>
    <t>г. Бердск, т/к "Юность"</t>
  </si>
  <si>
    <t>г. Новосибирск, НГПУ т/к "Ювента"</t>
  </si>
  <si>
    <t>г. Междуреченск</t>
  </si>
  <si>
    <t>+03:56</t>
  </si>
  <si>
    <t>+09:59</t>
  </si>
  <si>
    <t xml:space="preserve"> +25:38</t>
  </si>
  <si>
    <t xml:space="preserve">+37:02 </t>
  </si>
  <si>
    <t xml:space="preserve"> +43:35</t>
  </si>
  <si>
    <t>Анищенко Екатерина (2), Мухаметсафин Роман (2),  Шендель Александр (КМС), Беляева Наталья (КМС)</t>
  </si>
  <si>
    <t>Гурченко Александр (КМС),  Ковакин Александр (КМС), Брагин Андрей (КМС),   Салмина Елизавета (1)</t>
  </si>
  <si>
    <t>Класс дистанции - 4; Квалификационный ранг - 310 балла;  1 разряд - %; 2 разряд - %</t>
  </si>
  <si>
    <t>Сарамуд Артём (КМС),    Федяев Артем (1),        Федянова Наталья (2),    Чугуров Андрей (1)</t>
  </si>
  <si>
    <t>Вовченко Максим (1),     Вовченко Мария (2),      Климова Ирина (2),       Заруцкий Святослав (2)</t>
  </si>
  <si>
    <t>Ильенко Галина (1),      Ламакина Ольга (КМС),       Есина Ольга (2),                Фидлер Марина (2)</t>
  </si>
  <si>
    <t>Пергаев Алексей (1),         Иванов Владимир (1),      Матухно Станислав (2),      Матухно Екатерина (2)</t>
  </si>
  <si>
    <t>Лобасов Антон (КМС),   Кравцов Захар (1)</t>
  </si>
  <si>
    <t>Класс дистанции - 4; Квалификационный ранг - 560 баллов, КМС - 1-4 место; 1 разряд - 126%; 2 разряд - 146%</t>
  </si>
  <si>
    <t xml:space="preserve">Класс дистанции - 4; Квалификационный ранг - 466 баллов; КМС - 1-4 место; 1 разряд - 123%; 2 разряд - 142%; </t>
  </si>
  <si>
    <t xml:space="preserve">Класс дистанции - 4; Квалификационный ранг - 292 балла; 1 разряд -117 %; 2 разряд -135%; </t>
  </si>
  <si>
    <t xml:space="preserve">Класс - 4; Квалификационный ранг -  278 баллов; 1 разряд - 117%; 2 разряд - 135%;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</si>
</sst>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h]:mm:ss;@"/>
    <numFmt numFmtId="178" formatCode="h:mm:ss;@"/>
    <numFmt numFmtId="179" formatCode="0.0"/>
    <numFmt numFmtId="180" formatCode="[$-F400]h:mm:ss\ AM/PM"/>
    <numFmt numFmtId="181" formatCode="0.0%"/>
    <numFmt numFmtId="182" formatCode="mm:ss.0;@"/>
    <numFmt numFmtId="183" formatCode="[$-FC19]d\ mmmm\ yyyy\ &quot;г.&quot;"/>
    <numFmt numFmtId="184" formatCode="h:mm;@"/>
    <numFmt numFmtId="185" formatCode="00000\-0000"/>
  </numFmts>
  <fonts count="5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78" fontId="1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79" fontId="9" fillId="33" borderId="10" xfId="0" applyNumberFormat="1" applyFont="1" applyFill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21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179" fontId="9" fillId="33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21" fontId="7" fillId="0" borderId="0" xfId="0" applyNumberFormat="1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21" fontId="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ztur.ru/no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ztur.ru/no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60" zoomScaleNormal="60" zoomScalePageLayoutView="0" workbookViewId="0" topLeftCell="A10">
      <selection activeCell="N21" sqref="N21:N23"/>
    </sheetView>
  </sheetViews>
  <sheetFormatPr defaultColWidth="9.140625" defaultRowHeight="12.75"/>
  <cols>
    <col min="1" max="1" width="5.8515625" style="1" customWidth="1"/>
    <col min="2" max="2" width="6.57421875" style="2" customWidth="1"/>
    <col min="3" max="3" width="32.57421875" style="1" customWidth="1"/>
    <col min="4" max="4" width="8.140625" style="2" bestFit="1" customWidth="1"/>
    <col min="5" max="5" width="29.8515625" style="1" customWidth="1"/>
    <col min="6" max="6" width="49.57421875" style="1" customWidth="1"/>
    <col min="7" max="7" width="14.140625" style="2" customWidth="1"/>
    <col min="8" max="8" width="14.8515625" style="2" customWidth="1"/>
    <col min="9" max="9" width="14.28125" style="2" customWidth="1"/>
    <col min="10" max="10" width="14.421875" style="2" customWidth="1"/>
    <col min="11" max="11" width="13.57421875" style="2" bestFit="1" customWidth="1"/>
    <col min="12" max="13" width="14.8515625" style="2" customWidth="1"/>
    <col min="14" max="15" width="11.00390625" style="2" bestFit="1" customWidth="1"/>
    <col min="16" max="16" width="11.8515625" style="2" customWidth="1"/>
    <col min="17" max="16384" width="9.140625" style="2" customWidth="1"/>
  </cols>
  <sheetData>
    <row r="1" spans="1:15" ht="30">
      <c r="A1" s="24"/>
      <c r="C1" s="67" t="s">
        <v>20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0">
      <c r="A2" s="24"/>
      <c r="C2" s="67" t="s">
        <v>74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0">
      <c r="A3" s="24"/>
      <c r="C3" s="68" t="s">
        <v>75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0.5" customHeight="1">
      <c r="A4" s="2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>
      <c r="A5" s="24"/>
      <c r="C5" s="64" t="s">
        <v>161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2" ht="26.25">
      <c r="A6" s="24"/>
      <c r="C6" s="65" t="s">
        <v>21</v>
      </c>
      <c r="D6" s="65"/>
      <c r="E6" s="27"/>
      <c r="F6" s="28"/>
      <c r="G6" s="27"/>
      <c r="H6" s="1"/>
      <c r="I6" s="1"/>
      <c r="J6" s="27"/>
      <c r="K6" s="1"/>
      <c r="L6" s="27" t="s">
        <v>80</v>
      </c>
    </row>
    <row r="7" spans="1:16" s="5" customFormat="1" ht="33.75" customHeight="1">
      <c r="A7" s="4" t="s">
        <v>2</v>
      </c>
      <c r="B7" s="12" t="s">
        <v>1</v>
      </c>
      <c r="C7" s="13" t="s">
        <v>143</v>
      </c>
      <c r="D7" s="13" t="s">
        <v>5</v>
      </c>
      <c r="E7" s="13" t="s">
        <v>6</v>
      </c>
      <c r="F7" s="13" t="s">
        <v>10</v>
      </c>
      <c r="G7" s="17" t="s">
        <v>9</v>
      </c>
      <c r="H7" s="17" t="s">
        <v>16</v>
      </c>
      <c r="I7" s="17" t="s">
        <v>17</v>
      </c>
      <c r="J7" s="10" t="s">
        <v>11</v>
      </c>
      <c r="K7" s="10" t="s">
        <v>3</v>
      </c>
      <c r="L7" s="17" t="s">
        <v>12</v>
      </c>
      <c r="M7" s="17" t="s">
        <v>13</v>
      </c>
      <c r="N7" s="22" t="s">
        <v>4</v>
      </c>
      <c r="O7" s="22" t="s">
        <v>14</v>
      </c>
      <c r="P7" s="17" t="s">
        <v>15</v>
      </c>
    </row>
    <row r="8" spans="1:16" s="5" customFormat="1" ht="39.75" customHeight="1">
      <c r="A8" s="4">
        <v>1</v>
      </c>
      <c r="B8" s="6">
        <v>80</v>
      </c>
      <c r="C8" s="7" t="s">
        <v>82</v>
      </c>
      <c r="D8" s="16">
        <v>40</v>
      </c>
      <c r="E8" s="11" t="s">
        <v>23</v>
      </c>
      <c r="F8" s="7" t="s">
        <v>24</v>
      </c>
      <c r="G8" s="18">
        <f>H8+I8-J8</f>
        <v>0.01599537037037037</v>
      </c>
      <c r="H8" s="18">
        <v>0.00636574074074074</v>
      </c>
      <c r="I8" s="18">
        <v>0.00962962962962963</v>
      </c>
      <c r="J8" s="19"/>
      <c r="K8" s="19"/>
      <c r="L8" s="20" t="s">
        <v>36</v>
      </c>
      <c r="M8" s="18">
        <f aca="true" t="shared" si="0" ref="M8:M14">G8+K8</f>
        <v>0.01599537037037037</v>
      </c>
      <c r="N8" s="63">
        <v>1</v>
      </c>
      <c r="O8" s="23">
        <f aca="true" t="shared" si="1" ref="O8:O15">M8/$M$8</f>
        <v>1</v>
      </c>
      <c r="P8" s="4" t="s">
        <v>132</v>
      </c>
    </row>
    <row r="9" spans="1:16" s="5" customFormat="1" ht="48.75" customHeight="1">
      <c r="A9" s="4">
        <v>2</v>
      </c>
      <c r="B9" s="6">
        <v>82</v>
      </c>
      <c r="C9" s="7" t="s">
        <v>25</v>
      </c>
      <c r="D9" s="15">
        <v>60</v>
      </c>
      <c r="E9" s="8" t="s">
        <v>8</v>
      </c>
      <c r="F9" s="7" t="s">
        <v>22</v>
      </c>
      <c r="G9" s="18">
        <f aca="true" t="shared" si="2" ref="G9:G15">H9+I9-J9</f>
        <v>0.01804398148148148</v>
      </c>
      <c r="H9" s="18">
        <v>0.007488425925925926</v>
      </c>
      <c r="I9" s="18">
        <v>0.010555555555555554</v>
      </c>
      <c r="J9" s="19"/>
      <c r="K9" s="19"/>
      <c r="L9" s="20" t="s">
        <v>37</v>
      </c>
      <c r="M9" s="18">
        <f t="shared" si="0"/>
        <v>0.01804398148148148</v>
      </c>
      <c r="N9" s="63">
        <v>2</v>
      </c>
      <c r="O9" s="23">
        <f t="shared" si="1"/>
        <v>1.1280752532561504</v>
      </c>
      <c r="P9" s="4" t="s">
        <v>132</v>
      </c>
    </row>
    <row r="10" spans="1:16" s="5" customFormat="1" ht="39.75" customHeight="1">
      <c r="A10" s="4">
        <v>3</v>
      </c>
      <c r="B10" s="6">
        <v>83</v>
      </c>
      <c r="C10" s="14" t="s">
        <v>160</v>
      </c>
      <c r="D10" s="15">
        <v>40</v>
      </c>
      <c r="E10" s="8" t="s">
        <v>7</v>
      </c>
      <c r="F10" s="7" t="s">
        <v>26</v>
      </c>
      <c r="G10" s="18">
        <f t="shared" si="2"/>
        <v>0.020416666666666666</v>
      </c>
      <c r="H10" s="18">
        <v>0.008993055555555554</v>
      </c>
      <c r="I10" s="18">
        <v>0.011423611111111112</v>
      </c>
      <c r="J10" s="19"/>
      <c r="K10" s="19"/>
      <c r="L10" s="20" t="s">
        <v>38</v>
      </c>
      <c r="M10" s="18">
        <f t="shared" si="0"/>
        <v>0.020416666666666666</v>
      </c>
      <c r="N10" s="63">
        <v>3</v>
      </c>
      <c r="O10" s="23">
        <f t="shared" si="1"/>
        <v>1.2764109985528218</v>
      </c>
      <c r="P10" s="4">
        <v>1</v>
      </c>
    </row>
    <row r="11" spans="1:16" s="5" customFormat="1" ht="39.75" customHeight="1">
      <c r="A11" s="4">
        <v>4</v>
      </c>
      <c r="B11" s="6">
        <v>76</v>
      </c>
      <c r="C11" s="14" t="s">
        <v>27</v>
      </c>
      <c r="D11" s="15">
        <v>60</v>
      </c>
      <c r="E11" s="8" t="s">
        <v>8</v>
      </c>
      <c r="F11" s="7" t="s">
        <v>28</v>
      </c>
      <c r="G11" s="18">
        <f t="shared" si="2"/>
        <v>0.021840277777777778</v>
      </c>
      <c r="H11" s="18">
        <v>0.007581018518518518</v>
      </c>
      <c r="I11" s="18">
        <v>0.014259259259259261</v>
      </c>
      <c r="J11" s="19"/>
      <c r="K11" s="19"/>
      <c r="L11" s="20" t="s">
        <v>39</v>
      </c>
      <c r="M11" s="18">
        <f t="shared" si="0"/>
        <v>0.021840277777777778</v>
      </c>
      <c r="N11" s="4">
        <v>4</v>
      </c>
      <c r="O11" s="23">
        <f t="shared" si="1"/>
        <v>1.3654124457308248</v>
      </c>
      <c r="P11" s="4">
        <v>2</v>
      </c>
    </row>
    <row r="12" spans="1:16" s="5" customFormat="1" ht="39.75" customHeight="1">
      <c r="A12" s="4">
        <v>5</v>
      </c>
      <c r="B12" s="6">
        <v>86</v>
      </c>
      <c r="C12" s="14" t="s">
        <v>29</v>
      </c>
      <c r="D12" s="15">
        <v>60</v>
      </c>
      <c r="E12" s="8" t="s">
        <v>7</v>
      </c>
      <c r="F12" s="7" t="s">
        <v>30</v>
      </c>
      <c r="G12" s="18">
        <f t="shared" si="2"/>
        <v>0.024525462962962964</v>
      </c>
      <c r="H12" s="18">
        <v>0.009479166666666667</v>
      </c>
      <c r="I12" s="18">
        <v>0.015046296296296295</v>
      </c>
      <c r="J12" s="19"/>
      <c r="K12" s="19"/>
      <c r="L12" s="20" t="s">
        <v>40</v>
      </c>
      <c r="M12" s="18">
        <f t="shared" si="0"/>
        <v>0.024525462962962964</v>
      </c>
      <c r="N12" s="4">
        <v>5</v>
      </c>
      <c r="O12" s="23">
        <f t="shared" si="1"/>
        <v>1.53328509406657</v>
      </c>
      <c r="P12" s="4"/>
    </row>
    <row r="13" spans="1:16" s="5" customFormat="1" ht="39.75" customHeight="1">
      <c r="A13" s="4">
        <v>6</v>
      </c>
      <c r="B13" s="6">
        <v>73</v>
      </c>
      <c r="C13" s="14" t="s">
        <v>77</v>
      </c>
      <c r="D13" s="15">
        <v>20</v>
      </c>
      <c r="E13" s="8" t="s">
        <v>7</v>
      </c>
      <c r="F13" s="7" t="s">
        <v>31</v>
      </c>
      <c r="G13" s="18">
        <f t="shared" si="2"/>
        <v>0.028402777777777777</v>
      </c>
      <c r="H13" s="18">
        <v>0.013217592592592593</v>
      </c>
      <c r="I13" s="18">
        <v>0.015185185185185185</v>
      </c>
      <c r="J13" s="19"/>
      <c r="K13" s="19">
        <v>0.003472222222222222</v>
      </c>
      <c r="L13" s="20" t="s">
        <v>88</v>
      </c>
      <c r="M13" s="18">
        <f t="shared" si="0"/>
        <v>0.031875</v>
      </c>
      <c r="N13" s="4">
        <v>6</v>
      </c>
      <c r="O13" s="23">
        <f>M13/$M$8</f>
        <v>1.992764109985528</v>
      </c>
      <c r="P13" s="4"/>
    </row>
    <row r="14" spans="1:16" s="5" customFormat="1" ht="39.75" customHeight="1">
      <c r="A14" s="4">
        <v>7</v>
      </c>
      <c r="B14" s="6">
        <v>74</v>
      </c>
      <c r="C14" s="14" t="s">
        <v>76</v>
      </c>
      <c r="D14" s="15">
        <v>13</v>
      </c>
      <c r="E14" s="8" t="s">
        <v>7</v>
      </c>
      <c r="F14" s="7" t="s">
        <v>32</v>
      </c>
      <c r="G14" s="18">
        <f t="shared" si="2"/>
        <v>0.037129629629629624</v>
      </c>
      <c r="H14" s="18">
        <v>0.014780092592592595</v>
      </c>
      <c r="I14" s="18">
        <v>0.022349537037037032</v>
      </c>
      <c r="J14" s="19"/>
      <c r="K14" s="19">
        <v>0.003472222222222222</v>
      </c>
      <c r="L14" s="20" t="s">
        <v>89</v>
      </c>
      <c r="M14" s="18">
        <f t="shared" si="0"/>
        <v>0.04060185185185185</v>
      </c>
      <c r="N14" s="4">
        <v>7</v>
      </c>
      <c r="O14" s="23">
        <f>M14/$M$8</f>
        <v>2.5383502170767</v>
      </c>
      <c r="P14" s="4"/>
    </row>
    <row r="15" spans="1:16" s="5" customFormat="1" ht="39.75" customHeight="1">
      <c r="A15" s="4">
        <v>8</v>
      </c>
      <c r="B15" s="6">
        <v>84</v>
      </c>
      <c r="C15" s="14" t="s">
        <v>33</v>
      </c>
      <c r="D15" s="15">
        <v>6</v>
      </c>
      <c r="E15" s="8" t="s">
        <v>34</v>
      </c>
      <c r="F15" s="7" t="s">
        <v>35</v>
      </c>
      <c r="G15" s="18">
        <f t="shared" si="2"/>
        <v>0.04769675925925926</v>
      </c>
      <c r="H15" s="18">
        <v>0.024212962962962964</v>
      </c>
      <c r="I15" s="18">
        <v>0.023483796296296298</v>
      </c>
      <c r="J15" s="19"/>
      <c r="K15" s="19"/>
      <c r="L15" s="20" t="s">
        <v>41</v>
      </c>
      <c r="M15" s="18">
        <v>0.04769675925925926</v>
      </c>
      <c r="N15" s="4">
        <v>8</v>
      </c>
      <c r="O15" s="23">
        <f t="shared" si="1"/>
        <v>2.98191027496382</v>
      </c>
      <c r="P15" s="4"/>
    </row>
    <row r="17" spans="1:15" ht="30">
      <c r="A17" s="24"/>
      <c r="C17" s="68" t="s">
        <v>79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20.25">
      <c r="A18" s="24"/>
      <c r="C18" s="64" t="s">
        <v>78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2" ht="21" customHeight="1">
      <c r="A19" s="24"/>
      <c r="C19" s="65" t="s">
        <v>21</v>
      </c>
      <c r="D19" s="65"/>
      <c r="E19" s="27"/>
      <c r="F19" s="28"/>
      <c r="G19" s="27"/>
      <c r="H19" s="1"/>
      <c r="I19" s="1"/>
      <c r="J19" s="27"/>
      <c r="K19" s="1"/>
      <c r="L19" s="27" t="s">
        <v>80</v>
      </c>
    </row>
    <row r="20" spans="1:16" s="5" customFormat="1" ht="33.75" customHeight="1">
      <c r="A20" s="4" t="s">
        <v>2</v>
      </c>
      <c r="B20" s="12" t="s">
        <v>1</v>
      </c>
      <c r="C20" s="13" t="s">
        <v>143</v>
      </c>
      <c r="D20" s="13" t="s">
        <v>5</v>
      </c>
      <c r="E20" s="13" t="s">
        <v>6</v>
      </c>
      <c r="F20" s="13" t="s">
        <v>10</v>
      </c>
      <c r="G20" s="17" t="s">
        <v>9</v>
      </c>
      <c r="H20" s="17" t="s">
        <v>16</v>
      </c>
      <c r="I20" s="17" t="s">
        <v>17</v>
      </c>
      <c r="J20" s="10" t="s">
        <v>11</v>
      </c>
      <c r="K20" s="10" t="s">
        <v>3</v>
      </c>
      <c r="L20" s="17" t="s">
        <v>12</v>
      </c>
      <c r="M20" s="17" t="s">
        <v>13</v>
      </c>
      <c r="N20" s="22" t="s">
        <v>4</v>
      </c>
      <c r="O20" s="22" t="s">
        <v>14</v>
      </c>
      <c r="P20" s="17" t="s">
        <v>15</v>
      </c>
    </row>
    <row r="21" spans="1:16" s="5" customFormat="1" ht="39.75" customHeight="1">
      <c r="A21" s="4">
        <v>1</v>
      </c>
      <c r="B21" s="6">
        <v>75</v>
      </c>
      <c r="C21" s="14" t="s">
        <v>81</v>
      </c>
      <c r="D21" s="16">
        <v>13</v>
      </c>
      <c r="E21" s="11" t="s">
        <v>23</v>
      </c>
      <c r="F21" s="7" t="s">
        <v>83</v>
      </c>
      <c r="G21" s="18">
        <f>H21+I21-J21</f>
        <v>0.02053240740740741</v>
      </c>
      <c r="H21" s="18">
        <v>0.007442129629629629</v>
      </c>
      <c r="I21" s="18">
        <v>0.013090277777777779</v>
      </c>
      <c r="J21" s="19"/>
      <c r="K21" s="19"/>
      <c r="L21" s="20" t="s">
        <v>36</v>
      </c>
      <c r="M21" s="18">
        <f>G21+K21</f>
        <v>0.02053240740740741</v>
      </c>
      <c r="N21" s="63">
        <v>1</v>
      </c>
      <c r="O21" s="23">
        <f>M21/$M$21</f>
        <v>1</v>
      </c>
      <c r="P21" s="9"/>
    </row>
    <row r="22" spans="1:16" s="5" customFormat="1" ht="48.75" customHeight="1">
      <c r="A22" s="4">
        <v>2</v>
      </c>
      <c r="B22" s="6">
        <v>77</v>
      </c>
      <c r="C22" s="7" t="s">
        <v>42</v>
      </c>
      <c r="D22" s="15">
        <v>6</v>
      </c>
      <c r="E22" s="8" t="s">
        <v>8</v>
      </c>
      <c r="F22" s="7" t="s">
        <v>84</v>
      </c>
      <c r="G22" s="18">
        <f>H22+I22-J22</f>
        <v>0.024375</v>
      </c>
      <c r="H22" s="18">
        <v>0.009247685185185185</v>
      </c>
      <c r="I22" s="18">
        <v>0.015127314814814816</v>
      </c>
      <c r="J22" s="19"/>
      <c r="K22" s="19"/>
      <c r="L22" s="20" t="s">
        <v>90</v>
      </c>
      <c r="M22" s="18">
        <f>G22+K22</f>
        <v>0.024375</v>
      </c>
      <c r="N22" s="63">
        <v>2</v>
      </c>
      <c r="O22" s="23">
        <f>M22/$M$21</f>
        <v>1.1871476888387824</v>
      </c>
      <c r="P22" s="9"/>
    </row>
    <row r="23" spans="1:16" s="5" customFormat="1" ht="39.75" customHeight="1">
      <c r="A23" s="4">
        <v>3</v>
      </c>
      <c r="B23" s="6">
        <v>81</v>
      </c>
      <c r="C23" s="14" t="s">
        <v>45</v>
      </c>
      <c r="D23" s="15">
        <v>40</v>
      </c>
      <c r="E23" s="8" t="s">
        <v>7</v>
      </c>
      <c r="F23" s="7" t="s">
        <v>85</v>
      </c>
      <c r="G23" s="18">
        <f>H23+I23-J23</f>
        <v>0.020902777777777777</v>
      </c>
      <c r="H23" s="18">
        <v>0.009699074074074074</v>
      </c>
      <c r="I23" s="18">
        <v>0.011203703703703704</v>
      </c>
      <c r="J23" s="19"/>
      <c r="K23" s="19">
        <v>0.003472222222222222</v>
      </c>
      <c r="L23" s="20" t="s">
        <v>90</v>
      </c>
      <c r="M23" s="18">
        <f>G23+K23</f>
        <v>0.024375</v>
      </c>
      <c r="N23" s="63">
        <v>3</v>
      </c>
      <c r="O23" s="23">
        <f>M23/$M$21</f>
        <v>1.1871476888387824</v>
      </c>
      <c r="P23" s="9"/>
    </row>
    <row r="24" spans="1:16" s="5" customFormat="1" ht="39.75" customHeight="1">
      <c r="A24" s="4">
        <v>4</v>
      </c>
      <c r="B24" s="6">
        <v>76</v>
      </c>
      <c r="C24" s="14" t="s">
        <v>44</v>
      </c>
      <c r="D24" s="15">
        <v>40</v>
      </c>
      <c r="E24" s="8" t="s">
        <v>8</v>
      </c>
      <c r="F24" s="7" t="s">
        <v>86</v>
      </c>
      <c r="G24" s="18">
        <f>H24+I24-J24</f>
        <v>0.02636574074074074</v>
      </c>
      <c r="H24" s="18">
        <v>0.009953703703703704</v>
      </c>
      <c r="I24" s="18">
        <v>0.016412037037037037</v>
      </c>
      <c r="J24" s="19"/>
      <c r="K24" s="19"/>
      <c r="L24" s="20" t="s">
        <v>91</v>
      </c>
      <c r="M24" s="18">
        <f>G24+K24</f>
        <v>0.02636574074074074</v>
      </c>
      <c r="N24" s="4">
        <v>4</v>
      </c>
      <c r="O24" s="23">
        <f>M24/$M$21</f>
        <v>1.2841037204058625</v>
      </c>
      <c r="P24" s="9"/>
    </row>
    <row r="25" spans="1:16" s="5" customFormat="1" ht="39.75" customHeight="1">
      <c r="A25" s="4">
        <v>5</v>
      </c>
      <c r="B25" s="6">
        <v>85</v>
      </c>
      <c r="C25" s="14" t="s">
        <v>43</v>
      </c>
      <c r="D25" s="15">
        <v>60</v>
      </c>
      <c r="E25" s="8" t="s">
        <v>8</v>
      </c>
      <c r="F25" s="7" t="s">
        <v>84</v>
      </c>
      <c r="G25" s="18">
        <f>H25+I25-J25</f>
        <v>0.026400462962962966</v>
      </c>
      <c r="H25" s="18">
        <v>0.007858796296296296</v>
      </c>
      <c r="I25" s="18">
        <v>0.018541666666666668</v>
      </c>
      <c r="J25" s="19"/>
      <c r="K25" s="19"/>
      <c r="L25" s="20" t="s">
        <v>92</v>
      </c>
      <c r="M25" s="18">
        <f>G25+K25</f>
        <v>0.026400462962962966</v>
      </c>
      <c r="N25" s="4">
        <v>5</v>
      </c>
      <c r="O25" s="23">
        <f>M25/$M$21</f>
        <v>1.2857948139797069</v>
      </c>
      <c r="P25" s="9"/>
    </row>
    <row r="27" spans="1:13" ht="19.5" customHeight="1">
      <c r="A27" s="24"/>
      <c r="B27" s="66" t="s">
        <v>18</v>
      </c>
      <c r="C27" s="66"/>
      <c r="D27" s="1"/>
      <c r="E27" s="3"/>
      <c r="F27" s="25" t="s">
        <v>93</v>
      </c>
      <c r="G27" s="26"/>
      <c r="H27" s="26"/>
      <c r="I27" s="26"/>
      <c r="J27" s="26"/>
      <c r="K27" s="26"/>
      <c r="L27" s="26"/>
      <c r="M27" s="26"/>
    </row>
    <row r="28" spans="1:7" ht="40.5" customHeight="1">
      <c r="A28" s="24"/>
      <c r="B28" s="66" t="s">
        <v>19</v>
      </c>
      <c r="C28" s="66"/>
      <c r="D28" s="1"/>
      <c r="E28" s="3"/>
      <c r="F28" s="25" t="s">
        <v>94</v>
      </c>
      <c r="G28" s="3"/>
    </row>
  </sheetData>
  <sheetProtection/>
  <mergeCells count="11">
    <mergeCell ref="C3:O3"/>
    <mergeCell ref="C4:O4"/>
    <mergeCell ref="C5:O5"/>
    <mergeCell ref="C6:D6"/>
    <mergeCell ref="B27:C27"/>
    <mergeCell ref="B28:C28"/>
    <mergeCell ref="C1:O1"/>
    <mergeCell ref="C2:O2"/>
    <mergeCell ref="C17:O17"/>
    <mergeCell ref="C18:O18"/>
    <mergeCell ref="C19:D19"/>
  </mergeCells>
  <hyperlinks>
    <hyperlink ref="F9" r:id="rId1" display="http://www.kuztur.ru/node"/>
  </hyperlinks>
  <printOptions horizontalCentered="1" verticalCentered="1"/>
  <pageMargins left="0.15748031496062992" right="0.15748031496062992" top="0.33" bottom="0.36" header="0.31496062992125984" footer="0.31496062992125984"/>
  <pageSetup fitToHeight="1" fitToWidth="1"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="60" zoomScaleNormal="60" zoomScalePageLayoutView="0" workbookViewId="0" topLeftCell="A3">
      <selection activeCell="N50" sqref="N50:N52"/>
    </sheetView>
  </sheetViews>
  <sheetFormatPr defaultColWidth="9.140625" defaultRowHeight="12.75"/>
  <cols>
    <col min="1" max="1" width="5.8515625" style="1" customWidth="1"/>
    <col min="2" max="2" width="6.57421875" style="2" customWidth="1"/>
    <col min="3" max="3" width="31.8515625" style="1" customWidth="1"/>
    <col min="4" max="4" width="8.140625" style="2" bestFit="1" customWidth="1"/>
    <col min="5" max="5" width="29.8515625" style="1" customWidth="1"/>
    <col min="6" max="6" width="39.8515625" style="1" customWidth="1"/>
    <col min="7" max="7" width="14.140625" style="2" customWidth="1"/>
    <col min="8" max="8" width="14.7109375" style="2" customWidth="1"/>
    <col min="9" max="9" width="14.57421875" style="2" customWidth="1"/>
    <col min="10" max="10" width="14.421875" style="2" customWidth="1"/>
    <col min="11" max="11" width="13.57421875" style="2" bestFit="1" customWidth="1"/>
    <col min="12" max="12" width="14.8515625" style="2" customWidth="1"/>
    <col min="13" max="13" width="15.8515625" style="2" customWidth="1"/>
    <col min="14" max="14" width="11.00390625" style="2" bestFit="1" customWidth="1"/>
    <col min="15" max="15" width="13.28125" style="2" customWidth="1"/>
    <col min="16" max="16" width="11.8515625" style="2" customWidth="1"/>
    <col min="17" max="17" width="10.140625" style="2" bestFit="1" customWidth="1"/>
    <col min="18" max="16384" width="9.140625" style="2" customWidth="1"/>
  </cols>
  <sheetData>
    <row r="1" spans="1:15" ht="30">
      <c r="A1" s="24"/>
      <c r="C1" s="67" t="s">
        <v>20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0">
      <c r="A2" s="24"/>
      <c r="C2" s="67" t="s">
        <v>87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0">
      <c r="A3" s="24"/>
      <c r="C3" s="68" t="s">
        <v>75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0.25">
      <c r="A4" s="2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>
      <c r="A5" s="24"/>
      <c r="C5" s="64" t="s">
        <v>162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2" ht="21.75" customHeight="1">
      <c r="A6" s="24"/>
      <c r="C6" s="69" t="s">
        <v>21</v>
      </c>
      <c r="D6" s="69"/>
      <c r="E6" s="26"/>
      <c r="G6" s="26"/>
      <c r="H6" s="1"/>
      <c r="I6" s="1"/>
      <c r="J6" s="26"/>
      <c r="K6" s="1"/>
      <c r="L6" s="26" t="s">
        <v>80</v>
      </c>
    </row>
    <row r="7" spans="1:16" s="5" customFormat="1" ht="33.75" customHeight="1">
      <c r="A7" s="4" t="s">
        <v>2</v>
      </c>
      <c r="B7" s="12" t="s">
        <v>1</v>
      </c>
      <c r="C7" s="13" t="s">
        <v>143</v>
      </c>
      <c r="D7" s="13" t="s">
        <v>5</v>
      </c>
      <c r="E7" s="13" t="s">
        <v>6</v>
      </c>
      <c r="F7" s="13" t="s">
        <v>10</v>
      </c>
      <c r="G7" s="17" t="s">
        <v>9</v>
      </c>
      <c r="H7" s="17" t="s">
        <v>16</v>
      </c>
      <c r="I7" s="17" t="s">
        <v>17</v>
      </c>
      <c r="J7" s="10" t="s">
        <v>11</v>
      </c>
      <c r="K7" s="10" t="s">
        <v>3</v>
      </c>
      <c r="L7" s="17" t="s">
        <v>12</v>
      </c>
      <c r="M7" s="17" t="s">
        <v>13</v>
      </c>
      <c r="N7" s="22" t="s">
        <v>4</v>
      </c>
      <c r="O7" s="22" t="s">
        <v>14</v>
      </c>
      <c r="P7" s="17" t="s">
        <v>15</v>
      </c>
    </row>
    <row r="8" spans="1:16" s="5" customFormat="1" ht="39.75" customHeight="1">
      <c r="A8" s="4">
        <v>1</v>
      </c>
      <c r="B8" s="6">
        <v>53</v>
      </c>
      <c r="C8" s="7" t="s">
        <v>46</v>
      </c>
      <c r="D8" s="16">
        <v>60</v>
      </c>
      <c r="E8" s="11" t="s">
        <v>7</v>
      </c>
      <c r="F8" s="44" t="s">
        <v>98</v>
      </c>
      <c r="G8" s="18">
        <f>H8+I8-J8</f>
        <v>0.01513888888888889</v>
      </c>
      <c r="H8" s="18">
        <v>0.007303240740740741</v>
      </c>
      <c r="I8" s="18">
        <v>0.007835648148148149</v>
      </c>
      <c r="J8" s="18"/>
      <c r="K8" s="19"/>
      <c r="L8" s="20" t="s">
        <v>55</v>
      </c>
      <c r="M8" s="18">
        <f>G8+K8</f>
        <v>0.01513888888888889</v>
      </c>
      <c r="N8" s="63">
        <v>1</v>
      </c>
      <c r="O8" s="23">
        <f aca="true" t="shared" si="0" ref="O8:O23">M8/$M$8</f>
        <v>1</v>
      </c>
      <c r="P8" s="4" t="s">
        <v>132</v>
      </c>
    </row>
    <row r="9" spans="1:16" s="5" customFormat="1" ht="39.75" customHeight="1">
      <c r="A9" s="4">
        <v>2</v>
      </c>
      <c r="B9" s="6">
        <v>80</v>
      </c>
      <c r="C9" s="7" t="s">
        <v>82</v>
      </c>
      <c r="D9" s="16">
        <v>40</v>
      </c>
      <c r="E9" s="11" t="s">
        <v>23</v>
      </c>
      <c r="F9" s="7" t="s">
        <v>24</v>
      </c>
      <c r="G9" s="18">
        <f>H9+I9-J9</f>
        <v>0.01599537037037037</v>
      </c>
      <c r="H9" s="18">
        <v>0.00636574074074074</v>
      </c>
      <c r="I9" s="18">
        <v>0.00962962962962963</v>
      </c>
      <c r="J9" s="19"/>
      <c r="K9" s="19"/>
      <c r="L9" s="20" t="s">
        <v>118</v>
      </c>
      <c r="M9" s="18">
        <f>G9+K9</f>
        <v>0.01599537037037037</v>
      </c>
      <c r="N9" s="63">
        <v>2</v>
      </c>
      <c r="O9" s="23">
        <f>M9/$M$8</f>
        <v>1.0565749235474007</v>
      </c>
      <c r="P9" s="4" t="s">
        <v>132</v>
      </c>
    </row>
    <row r="10" spans="1:16" s="5" customFormat="1" ht="48.75" customHeight="1">
      <c r="A10" s="4">
        <v>3</v>
      </c>
      <c r="B10" s="6">
        <v>56</v>
      </c>
      <c r="C10" s="7" t="s">
        <v>49</v>
      </c>
      <c r="D10" s="15">
        <v>13</v>
      </c>
      <c r="E10" s="11" t="s">
        <v>7</v>
      </c>
      <c r="F10" s="44" t="s">
        <v>98</v>
      </c>
      <c r="G10" s="18">
        <f aca="true" t="shared" si="1" ref="G10:G23">H10+I10-J10</f>
        <v>0.017175925925925924</v>
      </c>
      <c r="H10" s="18">
        <v>0.006793981481481482</v>
      </c>
      <c r="I10" s="18">
        <v>0.010381944444444444</v>
      </c>
      <c r="J10" s="18"/>
      <c r="K10" s="19"/>
      <c r="L10" s="20" t="s">
        <v>119</v>
      </c>
      <c r="M10" s="18">
        <f aca="true" t="shared" si="2" ref="M10:M23">G10+K10</f>
        <v>0.017175925925925924</v>
      </c>
      <c r="N10" s="63">
        <v>3</v>
      </c>
      <c r="O10" s="23">
        <f t="shared" si="0"/>
        <v>1.1345565749235473</v>
      </c>
      <c r="P10" s="4" t="s">
        <v>132</v>
      </c>
    </row>
    <row r="11" spans="1:16" s="5" customFormat="1" ht="48.75" customHeight="1">
      <c r="A11" s="4">
        <v>4</v>
      </c>
      <c r="B11" s="6">
        <v>82</v>
      </c>
      <c r="C11" s="7" t="s">
        <v>25</v>
      </c>
      <c r="D11" s="15">
        <v>60</v>
      </c>
      <c r="E11" s="8" t="s">
        <v>8</v>
      </c>
      <c r="F11" s="7" t="s">
        <v>22</v>
      </c>
      <c r="G11" s="18">
        <f>H11+I11-J11</f>
        <v>0.01804398148148148</v>
      </c>
      <c r="H11" s="18">
        <v>0.007488425925925926</v>
      </c>
      <c r="I11" s="18">
        <v>0.010555555555555554</v>
      </c>
      <c r="J11" s="19"/>
      <c r="K11" s="19"/>
      <c r="L11" s="20" t="s">
        <v>120</v>
      </c>
      <c r="M11" s="18">
        <f>G11+K11</f>
        <v>0.01804398148148148</v>
      </c>
      <c r="N11" s="41">
        <v>4</v>
      </c>
      <c r="O11" s="23">
        <f>M11/$M$8</f>
        <v>1.1918960244648318</v>
      </c>
      <c r="P11" s="4" t="s">
        <v>132</v>
      </c>
    </row>
    <row r="12" spans="1:16" s="5" customFormat="1" ht="39.75" customHeight="1">
      <c r="A12" s="4">
        <v>5</v>
      </c>
      <c r="B12" s="6">
        <v>83</v>
      </c>
      <c r="C12" s="14" t="s">
        <v>160</v>
      </c>
      <c r="D12" s="15">
        <v>40</v>
      </c>
      <c r="E12" s="8" t="s">
        <v>7</v>
      </c>
      <c r="F12" s="7" t="s">
        <v>26</v>
      </c>
      <c r="G12" s="18">
        <f>H12+I12-J12</f>
        <v>0.020416666666666666</v>
      </c>
      <c r="H12" s="18">
        <v>0.008993055555555554</v>
      </c>
      <c r="I12" s="18">
        <v>0.011423611111111112</v>
      </c>
      <c r="J12" s="19"/>
      <c r="K12" s="19"/>
      <c r="L12" s="20" t="s">
        <v>121</v>
      </c>
      <c r="M12" s="18">
        <f>G12+K12</f>
        <v>0.020416666666666666</v>
      </c>
      <c r="N12" s="41">
        <v>5</v>
      </c>
      <c r="O12" s="23">
        <f>M12/$M$8</f>
        <v>1.348623853211009</v>
      </c>
      <c r="P12" s="4">
        <v>2</v>
      </c>
    </row>
    <row r="13" spans="1:16" s="5" customFormat="1" ht="39.75" customHeight="1">
      <c r="A13" s="4">
        <v>6</v>
      </c>
      <c r="B13" s="6">
        <v>58</v>
      </c>
      <c r="C13" s="14" t="s">
        <v>50</v>
      </c>
      <c r="D13" s="15">
        <v>20</v>
      </c>
      <c r="E13" s="11" t="s">
        <v>7</v>
      </c>
      <c r="F13" s="44" t="s">
        <v>98</v>
      </c>
      <c r="G13" s="18">
        <f>H13+I13-J13</f>
        <v>0.018252314814814815</v>
      </c>
      <c r="H13" s="18">
        <v>0.007303240740740741</v>
      </c>
      <c r="I13" s="18">
        <v>0.010949074074074075</v>
      </c>
      <c r="J13" s="18"/>
      <c r="K13" s="19">
        <v>0.003472222222222222</v>
      </c>
      <c r="L13" s="20" t="s">
        <v>122</v>
      </c>
      <c r="M13" s="18">
        <f t="shared" si="2"/>
        <v>0.021724537037037035</v>
      </c>
      <c r="N13" s="41">
        <v>6</v>
      </c>
      <c r="O13" s="23">
        <f t="shared" si="0"/>
        <v>1.4350152905198774</v>
      </c>
      <c r="P13" s="4"/>
    </row>
    <row r="14" spans="1:16" s="5" customFormat="1" ht="39.75" customHeight="1">
      <c r="A14" s="4">
        <v>7</v>
      </c>
      <c r="B14" s="6">
        <v>76</v>
      </c>
      <c r="C14" s="14" t="s">
        <v>27</v>
      </c>
      <c r="D14" s="15">
        <v>60</v>
      </c>
      <c r="E14" s="8" t="s">
        <v>8</v>
      </c>
      <c r="F14" s="7" t="s">
        <v>28</v>
      </c>
      <c r="G14" s="18">
        <f>H14+I14-J14</f>
        <v>0.021840277777777778</v>
      </c>
      <c r="H14" s="18">
        <v>0.007581018518518518</v>
      </c>
      <c r="I14" s="18">
        <v>0.014259259259259261</v>
      </c>
      <c r="J14" s="19"/>
      <c r="K14" s="19"/>
      <c r="L14" s="20" t="s">
        <v>123</v>
      </c>
      <c r="M14" s="18">
        <f>G14+K14</f>
        <v>0.021840277777777778</v>
      </c>
      <c r="N14" s="41">
        <v>7</v>
      </c>
      <c r="O14" s="23">
        <f>M14/$M$8</f>
        <v>1.4426605504587156</v>
      </c>
      <c r="P14" s="4"/>
    </row>
    <row r="15" spans="1:16" s="5" customFormat="1" ht="39.75" customHeight="1">
      <c r="A15" s="4">
        <v>8</v>
      </c>
      <c r="B15" s="6">
        <v>47</v>
      </c>
      <c r="C15" s="14" t="s">
        <v>47</v>
      </c>
      <c r="D15" s="15">
        <v>20</v>
      </c>
      <c r="E15" s="11" t="s">
        <v>7</v>
      </c>
      <c r="F15" s="44" t="s">
        <v>99</v>
      </c>
      <c r="G15" s="18">
        <f t="shared" si="1"/>
        <v>0.021921296296296293</v>
      </c>
      <c r="H15" s="18">
        <v>0.007361111111111111</v>
      </c>
      <c r="I15" s="18">
        <v>0.014560185185185183</v>
      </c>
      <c r="J15" s="18"/>
      <c r="K15" s="19"/>
      <c r="L15" s="20" t="s">
        <v>57</v>
      </c>
      <c r="M15" s="18">
        <f t="shared" si="2"/>
        <v>0.021921296296296293</v>
      </c>
      <c r="N15" s="41">
        <v>8</v>
      </c>
      <c r="O15" s="23">
        <f t="shared" si="0"/>
        <v>1.448012232415902</v>
      </c>
      <c r="P15" s="4"/>
    </row>
    <row r="16" spans="1:16" s="5" customFormat="1" ht="39.75" customHeight="1">
      <c r="A16" s="4">
        <v>9</v>
      </c>
      <c r="B16" s="6">
        <v>86</v>
      </c>
      <c r="C16" s="14" t="s">
        <v>29</v>
      </c>
      <c r="D16" s="15">
        <v>60</v>
      </c>
      <c r="E16" s="8" t="s">
        <v>7</v>
      </c>
      <c r="F16" s="7" t="s">
        <v>30</v>
      </c>
      <c r="G16" s="18">
        <f>H16+I16-J16</f>
        <v>0.024525462962962964</v>
      </c>
      <c r="H16" s="18">
        <v>0.009479166666666667</v>
      </c>
      <c r="I16" s="18">
        <v>0.015046296296296295</v>
      </c>
      <c r="J16" s="19"/>
      <c r="K16" s="19"/>
      <c r="L16" s="20" t="s">
        <v>124</v>
      </c>
      <c r="M16" s="18">
        <f>G16+K16</f>
        <v>0.024525462962962964</v>
      </c>
      <c r="N16" s="41">
        <v>9</v>
      </c>
      <c r="O16" s="23">
        <f>M16/$M$8</f>
        <v>1.6200305810397555</v>
      </c>
      <c r="P16" s="4"/>
    </row>
    <row r="17" spans="1:16" s="5" customFormat="1" ht="39.75" customHeight="1">
      <c r="A17" s="4">
        <v>10</v>
      </c>
      <c r="B17" s="6">
        <v>51</v>
      </c>
      <c r="C17" s="14" t="s">
        <v>51</v>
      </c>
      <c r="D17" s="15">
        <v>20</v>
      </c>
      <c r="E17" s="11" t="s">
        <v>7</v>
      </c>
      <c r="F17" s="44" t="s">
        <v>100</v>
      </c>
      <c r="G17" s="18">
        <f t="shared" si="1"/>
        <v>0.02537037037037037</v>
      </c>
      <c r="H17" s="18">
        <v>0.00849537037037037</v>
      </c>
      <c r="I17" s="18">
        <v>0.016875</v>
      </c>
      <c r="J17" s="18"/>
      <c r="K17" s="19"/>
      <c r="L17" s="20" t="s">
        <v>58</v>
      </c>
      <c r="M17" s="18">
        <f t="shared" si="2"/>
        <v>0.02537037037037037</v>
      </c>
      <c r="N17" s="41">
        <v>10</v>
      </c>
      <c r="O17" s="23">
        <f t="shared" si="0"/>
        <v>1.675840978593272</v>
      </c>
      <c r="P17" s="4"/>
    </row>
    <row r="18" spans="1:16" s="5" customFormat="1" ht="39.75" customHeight="1">
      <c r="A18" s="4">
        <v>11</v>
      </c>
      <c r="B18" s="6">
        <v>41</v>
      </c>
      <c r="C18" s="14" t="s">
        <v>48</v>
      </c>
      <c r="D18" s="15">
        <v>13</v>
      </c>
      <c r="E18" s="11" t="s">
        <v>7</v>
      </c>
      <c r="F18" s="44" t="s">
        <v>101</v>
      </c>
      <c r="G18" s="18">
        <f t="shared" si="1"/>
        <v>0.02523148148148148</v>
      </c>
      <c r="H18" s="18">
        <v>0.011354166666666667</v>
      </c>
      <c r="I18" s="18">
        <v>0.013877314814814815</v>
      </c>
      <c r="J18" s="18"/>
      <c r="K18" s="19">
        <v>0.003472222222222222</v>
      </c>
      <c r="L18" s="20" t="s">
        <v>103</v>
      </c>
      <c r="M18" s="18">
        <f t="shared" si="2"/>
        <v>0.028703703703703703</v>
      </c>
      <c r="N18" s="41">
        <v>11</v>
      </c>
      <c r="O18" s="23">
        <f t="shared" si="0"/>
        <v>1.8960244648318043</v>
      </c>
      <c r="P18" s="4"/>
    </row>
    <row r="19" spans="1:16" s="5" customFormat="1" ht="39.75" customHeight="1">
      <c r="A19" s="4">
        <v>12</v>
      </c>
      <c r="B19" s="6">
        <v>73</v>
      </c>
      <c r="C19" s="14" t="s">
        <v>77</v>
      </c>
      <c r="D19" s="15">
        <v>20</v>
      </c>
      <c r="E19" s="8" t="s">
        <v>7</v>
      </c>
      <c r="F19" s="7" t="s">
        <v>31</v>
      </c>
      <c r="G19" s="18">
        <f>H19+I19-J19</f>
        <v>0.028402777777777777</v>
      </c>
      <c r="H19" s="18">
        <v>0.013217592592592593</v>
      </c>
      <c r="I19" s="18">
        <v>0.015185185185185185</v>
      </c>
      <c r="J19" s="19"/>
      <c r="K19" s="19">
        <v>0.003472222222222222</v>
      </c>
      <c r="L19" s="20" t="s">
        <v>125</v>
      </c>
      <c r="M19" s="18">
        <f>G19+K19</f>
        <v>0.031875</v>
      </c>
      <c r="N19" s="41">
        <v>12</v>
      </c>
      <c r="O19" s="23">
        <f>M19/$M$8</f>
        <v>2.1055045871559632</v>
      </c>
      <c r="P19" s="4"/>
    </row>
    <row r="20" spans="1:16" s="5" customFormat="1" ht="39" customHeight="1">
      <c r="A20" s="4">
        <v>13</v>
      </c>
      <c r="B20" s="6">
        <v>60</v>
      </c>
      <c r="C20" s="14" t="s">
        <v>95</v>
      </c>
      <c r="D20" s="15">
        <v>33</v>
      </c>
      <c r="E20" s="11" t="s">
        <v>7</v>
      </c>
      <c r="F20" s="44" t="s">
        <v>101</v>
      </c>
      <c r="G20" s="18">
        <f t="shared" si="1"/>
        <v>0.02923611111111111</v>
      </c>
      <c r="H20" s="18">
        <v>0.011863425925925925</v>
      </c>
      <c r="I20" s="18">
        <v>0.017372685185185185</v>
      </c>
      <c r="J20" s="18"/>
      <c r="K20" s="19">
        <v>0.003472222222222222</v>
      </c>
      <c r="L20" s="20" t="s">
        <v>104</v>
      </c>
      <c r="M20" s="18">
        <f t="shared" si="2"/>
        <v>0.03270833333333333</v>
      </c>
      <c r="N20" s="41">
        <v>13</v>
      </c>
      <c r="O20" s="23">
        <f t="shared" si="0"/>
        <v>2.1605504587155964</v>
      </c>
      <c r="P20" s="4"/>
    </row>
    <row r="21" spans="1:16" s="5" customFormat="1" ht="39.75" customHeight="1">
      <c r="A21" s="4">
        <v>14</v>
      </c>
      <c r="B21" s="6">
        <v>74</v>
      </c>
      <c r="C21" s="14" t="s">
        <v>76</v>
      </c>
      <c r="D21" s="15">
        <v>13</v>
      </c>
      <c r="E21" s="8" t="s">
        <v>7</v>
      </c>
      <c r="F21" s="7" t="s">
        <v>32</v>
      </c>
      <c r="G21" s="18">
        <f>H21+I21-J21</f>
        <v>0.037129629629629624</v>
      </c>
      <c r="H21" s="18">
        <v>0.014780092592592595</v>
      </c>
      <c r="I21" s="18">
        <v>0.022349537037037032</v>
      </c>
      <c r="J21" s="19"/>
      <c r="K21" s="19">
        <v>0.003472222222222222</v>
      </c>
      <c r="L21" s="20" t="s">
        <v>126</v>
      </c>
      <c r="M21" s="18">
        <f>G21+K21</f>
        <v>0.04060185185185185</v>
      </c>
      <c r="N21" s="41">
        <v>14</v>
      </c>
      <c r="O21" s="23">
        <f>M21/$M$8</f>
        <v>2.6819571865443423</v>
      </c>
      <c r="P21" s="4"/>
    </row>
    <row r="22" spans="1:16" s="5" customFormat="1" ht="39" customHeight="1">
      <c r="A22" s="4">
        <v>15</v>
      </c>
      <c r="B22" s="6">
        <v>61</v>
      </c>
      <c r="C22" s="14" t="s">
        <v>52</v>
      </c>
      <c r="D22" s="15">
        <v>6</v>
      </c>
      <c r="E22" s="8" t="s">
        <v>53</v>
      </c>
      <c r="F22" s="44" t="s">
        <v>96</v>
      </c>
      <c r="G22" s="18">
        <f t="shared" si="1"/>
        <v>0.03474537037037037</v>
      </c>
      <c r="H22" s="18">
        <v>0.01306712962962963</v>
      </c>
      <c r="I22" s="18">
        <v>0.021678240740740738</v>
      </c>
      <c r="J22" s="18"/>
      <c r="K22" s="19">
        <v>0.006944444444444444</v>
      </c>
      <c r="L22" s="20" t="s">
        <v>105</v>
      </c>
      <c r="M22" s="18">
        <f t="shared" si="2"/>
        <v>0.04168981481481482</v>
      </c>
      <c r="N22" s="41">
        <v>15</v>
      </c>
      <c r="O22" s="23">
        <f t="shared" si="0"/>
        <v>2.7538226299694193</v>
      </c>
      <c r="P22" s="4"/>
    </row>
    <row r="23" spans="1:16" s="5" customFormat="1" ht="39.75" customHeight="1">
      <c r="A23" s="4">
        <v>16</v>
      </c>
      <c r="B23" s="4">
        <v>55</v>
      </c>
      <c r="C23" s="14" t="s">
        <v>54</v>
      </c>
      <c r="D23" s="15">
        <v>13</v>
      </c>
      <c r="E23" s="8" t="s">
        <v>53</v>
      </c>
      <c r="F23" s="44" t="s">
        <v>97</v>
      </c>
      <c r="G23" s="18">
        <f t="shared" si="1"/>
        <v>0.04283564814814815</v>
      </c>
      <c r="H23" s="18">
        <v>0.020590277777777777</v>
      </c>
      <c r="I23" s="18">
        <v>0.02224537037037037</v>
      </c>
      <c r="J23" s="18"/>
      <c r="K23" s="19">
        <v>0.003472222222222222</v>
      </c>
      <c r="L23" s="20" t="s">
        <v>106</v>
      </c>
      <c r="M23" s="18">
        <f t="shared" si="2"/>
        <v>0.046307870370370374</v>
      </c>
      <c r="N23" s="41">
        <v>16</v>
      </c>
      <c r="O23" s="23">
        <f t="shared" si="0"/>
        <v>3.058868501529052</v>
      </c>
      <c r="P23" s="4"/>
    </row>
    <row r="24" spans="1:16" s="5" customFormat="1" ht="39.75" customHeight="1">
      <c r="A24" s="4">
        <v>17</v>
      </c>
      <c r="B24" s="6">
        <v>84</v>
      </c>
      <c r="C24" s="14" t="s">
        <v>33</v>
      </c>
      <c r="D24" s="15">
        <v>6</v>
      </c>
      <c r="E24" s="8" t="s">
        <v>34</v>
      </c>
      <c r="F24" s="7" t="s">
        <v>35</v>
      </c>
      <c r="G24" s="18">
        <f>H24+I24-J24</f>
        <v>0.04769675925925926</v>
      </c>
      <c r="H24" s="18">
        <v>0.024212962962962964</v>
      </c>
      <c r="I24" s="18">
        <v>0.023483796296296298</v>
      </c>
      <c r="J24" s="19"/>
      <c r="K24" s="19"/>
      <c r="L24" s="20" t="s">
        <v>127</v>
      </c>
      <c r="M24" s="18">
        <v>0.04769675925925926</v>
      </c>
      <c r="N24" s="41">
        <v>17</v>
      </c>
      <c r="O24" s="23">
        <f>M24/$M$8</f>
        <v>3.150611620795107</v>
      </c>
      <c r="P24" s="4"/>
    </row>
    <row r="26" spans="1:15" ht="30">
      <c r="A26" s="24"/>
      <c r="C26" s="68" t="s">
        <v>79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ht="13.5" customHeight="1">
      <c r="A27" s="24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20.25">
      <c r="A28" s="24"/>
      <c r="C28" s="64" t="s">
        <v>142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1:15" ht="20.25">
      <c r="A29" s="24"/>
      <c r="C29" s="46" t="s">
        <v>21</v>
      </c>
      <c r="D29" s="42"/>
      <c r="E29" s="42"/>
      <c r="F29" s="42"/>
      <c r="G29" s="42"/>
      <c r="H29" s="42"/>
      <c r="I29" s="42"/>
      <c r="J29" s="42"/>
      <c r="K29" s="42"/>
      <c r="L29" s="47" t="s">
        <v>80</v>
      </c>
      <c r="N29" s="42"/>
      <c r="O29" s="42"/>
    </row>
    <row r="30" spans="1:16" s="5" customFormat="1" ht="33.75" customHeight="1">
      <c r="A30" s="4" t="s">
        <v>2</v>
      </c>
      <c r="B30" s="12" t="s">
        <v>1</v>
      </c>
      <c r="C30" s="13" t="s">
        <v>143</v>
      </c>
      <c r="D30" s="13" t="s">
        <v>5</v>
      </c>
      <c r="E30" s="13" t="s">
        <v>6</v>
      </c>
      <c r="F30" s="13" t="s">
        <v>10</v>
      </c>
      <c r="G30" s="17" t="s">
        <v>9</v>
      </c>
      <c r="H30" s="17" t="s">
        <v>16</v>
      </c>
      <c r="I30" s="17" t="s">
        <v>17</v>
      </c>
      <c r="J30" s="10" t="s">
        <v>11</v>
      </c>
      <c r="K30" s="10" t="s">
        <v>3</v>
      </c>
      <c r="L30" s="17" t="s">
        <v>12</v>
      </c>
      <c r="M30" s="17" t="s">
        <v>13</v>
      </c>
      <c r="N30" s="22" t="s">
        <v>4</v>
      </c>
      <c r="O30" s="22" t="s">
        <v>14</v>
      </c>
      <c r="P30" s="17" t="s">
        <v>15</v>
      </c>
    </row>
    <row r="31" spans="1:16" s="5" customFormat="1" ht="39.75" customHeight="1">
      <c r="A31" s="4">
        <v>1</v>
      </c>
      <c r="B31" s="6">
        <v>43</v>
      </c>
      <c r="C31" s="14" t="s">
        <v>59</v>
      </c>
      <c r="D31" s="16">
        <v>40</v>
      </c>
      <c r="E31" s="11" t="s">
        <v>7</v>
      </c>
      <c r="F31" s="44" t="s">
        <v>98</v>
      </c>
      <c r="G31" s="18">
        <f>H31+I31-J31</f>
        <v>0.013402777777777779</v>
      </c>
      <c r="H31" s="18">
        <v>0.0058564814814814825</v>
      </c>
      <c r="I31" s="18">
        <v>0.007546296296296297</v>
      </c>
      <c r="J31" s="19"/>
      <c r="K31" s="19"/>
      <c r="L31" s="20" t="s">
        <v>55</v>
      </c>
      <c r="M31" s="18">
        <f aca="true" t="shared" si="3" ref="M31:M43">G31+K31</f>
        <v>0.013402777777777779</v>
      </c>
      <c r="N31" s="62">
        <v>1</v>
      </c>
      <c r="O31" s="23">
        <f>M31/$M$31</f>
        <v>1</v>
      </c>
      <c r="P31" s="4" t="s">
        <v>132</v>
      </c>
    </row>
    <row r="32" spans="1:16" s="5" customFormat="1" ht="39.75" customHeight="1">
      <c r="A32" s="4">
        <v>2</v>
      </c>
      <c r="B32" s="6">
        <v>52</v>
      </c>
      <c r="C32" s="14" t="s">
        <v>60</v>
      </c>
      <c r="D32" s="16">
        <v>130</v>
      </c>
      <c r="E32" s="11" t="s">
        <v>8</v>
      </c>
      <c r="F32" s="45" t="s">
        <v>61</v>
      </c>
      <c r="G32" s="18">
        <f aca="true" t="shared" si="4" ref="G32:G43">H32+I32-J32</f>
        <v>0.017546296296296296</v>
      </c>
      <c r="H32" s="18">
        <v>0.007222222222222223</v>
      </c>
      <c r="I32" s="18">
        <v>0.010324074074074074</v>
      </c>
      <c r="J32" s="19"/>
      <c r="K32" s="19"/>
      <c r="L32" s="20" t="s">
        <v>67</v>
      </c>
      <c r="M32" s="18">
        <f t="shared" si="3"/>
        <v>0.017546296296296296</v>
      </c>
      <c r="N32" s="62">
        <v>2</v>
      </c>
      <c r="O32" s="23">
        <f aca="true" t="shared" si="5" ref="O32:O43">M32/$M$31</f>
        <v>1.309153713298791</v>
      </c>
      <c r="P32" s="4">
        <v>2</v>
      </c>
    </row>
    <row r="33" spans="1:17" s="5" customFormat="1" ht="39.75" customHeight="1">
      <c r="A33" s="4">
        <v>3</v>
      </c>
      <c r="B33" s="6">
        <v>75</v>
      </c>
      <c r="C33" s="14" t="s">
        <v>81</v>
      </c>
      <c r="D33" s="16">
        <v>13</v>
      </c>
      <c r="E33" s="11" t="s">
        <v>23</v>
      </c>
      <c r="F33" s="7" t="s">
        <v>83</v>
      </c>
      <c r="G33" s="18">
        <f>H33+I33-J33</f>
        <v>0.02053240740740741</v>
      </c>
      <c r="H33" s="18">
        <v>0.007442129629629629</v>
      </c>
      <c r="I33" s="18">
        <v>0.013090277777777779</v>
      </c>
      <c r="J33" s="19"/>
      <c r="K33" s="19"/>
      <c r="L33" s="20" t="s">
        <v>141</v>
      </c>
      <c r="M33" s="18">
        <f>G33+K33</f>
        <v>0.02053240740740741</v>
      </c>
      <c r="N33" s="62">
        <v>3</v>
      </c>
      <c r="O33" s="23">
        <f t="shared" si="5"/>
        <v>1.531951640759931</v>
      </c>
      <c r="P33" s="9"/>
      <c r="Q33" s="53"/>
    </row>
    <row r="34" spans="1:16" s="5" customFormat="1" ht="39.75" customHeight="1">
      <c r="A34" s="4">
        <v>4</v>
      </c>
      <c r="B34" s="6">
        <v>49</v>
      </c>
      <c r="C34" s="14" t="s">
        <v>62</v>
      </c>
      <c r="D34" s="16">
        <v>13</v>
      </c>
      <c r="E34" s="11" t="s">
        <v>7</v>
      </c>
      <c r="F34" s="44" t="s">
        <v>98</v>
      </c>
      <c r="G34" s="18">
        <f t="shared" si="4"/>
        <v>0.020405092592592593</v>
      </c>
      <c r="H34" s="18">
        <v>0.0077314814814814815</v>
      </c>
      <c r="I34" s="18">
        <v>0.01267361111111111</v>
      </c>
      <c r="J34" s="19"/>
      <c r="K34" s="19">
        <v>0.003472222222222222</v>
      </c>
      <c r="L34" s="20" t="s">
        <v>108</v>
      </c>
      <c r="M34" s="18">
        <f t="shared" si="3"/>
        <v>0.023877314814814816</v>
      </c>
      <c r="N34" s="41">
        <v>4</v>
      </c>
      <c r="O34" s="23">
        <f t="shared" si="5"/>
        <v>1.7815198618307426</v>
      </c>
      <c r="P34" s="9"/>
    </row>
    <row r="35" spans="1:16" s="5" customFormat="1" ht="48.75" customHeight="1">
      <c r="A35" s="4">
        <v>5</v>
      </c>
      <c r="B35" s="6">
        <v>77</v>
      </c>
      <c r="C35" s="7" t="s">
        <v>42</v>
      </c>
      <c r="D35" s="15">
        <v>6</v>
      </c>
      <c r="E35" s="8" t="s">
        <v>8</v>
      </c>
      <c r="F35" s="7" t="s">
        <v>84</v>
      </c>
      <c r="G35" s="18">
        <f>H35+I35-J35</f>
        <v>0.024375</v>
      </c>
      <c r="H35" s="18">
        <v>0.009247685185185185</v>
      </c>
      <c r="I35" s="18">
        <v>0.015127314814814816</v>
      </c>
      <c r="J35" s="19"/>
      <c r="K35" s="19"/>
      <c r="L35" s="20" t="s">
        <v>128</v>
      </c>
      <c r="M35" s="18">
        <f>G35+K35</f>
        <v>0.024375</v>
      </c>
      <c r="N35" s="41">
        <v>5</v>
      </c>
      <c r="O35" s="23">
        <f t="shared" si="5"/>
        <v>1.8186528497409324</v>
      </c>
      <c r="P35" s="9"/>
    </row>
    <row r="36" spans="1:16" s="5" customFormat="1" ht="39.75" customHeight="1">
      <c r="A36" s="4">
        <v>6</v>
      </c>
      <c r="B36" s="6">
        <v>81</v>
      </c>
      <c r="C36" s="14" t="s">
        <v>45</v>
      </c>
      <c r="D36" s="15">
        <v>40</v>
      </c>
      <c r="E36" s="8" t="s">
        <v>7</v>
      </c>
      <c r="F36" s="7" t="s">
        <v>85</v>
      </c>
      <c r="G36" s="18">
        <f>H36+I36-J36</f>
        <v>0.020902777777777777</v>
      </c>
      <c r="H36" s="18">
        <v>0.009699074074074074</v>
      </c>
      <c r="I36" s="18">
        <v>0.011203703703703704</v>
      </c>
      <c r="J36" s="19"/>
      <c r="K36" s="19">
        <v>0.003472222222222222</v>
      </c>
      <c r="L36" s="20" t="s">
        <v>128</v>
      </c>
      <c r="M36" s="18">
        <f>G36+K36</f>
        <v>0.024375</v>
      </c>
      <c r="N36" s="41">
        <v>6</v>
      </c>
      <c r="O36" s="23">
        <f t="shared" si="5"/>
        <v>1.8186528497409324</v>
      </c>
      <c r="P36" s="9"/>
    </row>
    <row r="37" spans="1:16" s="5" customFormat="1" ht="39.75" customHeight="1">
      <c r="A37" s="4">
        <v>7</v>
      </c>
      <c r="B37" s="6">
        <v>54</v>
      </c>
      <c r="C37" s="14" t="s">
        <v>63</v>
      </c>
      <c r="D37" s="16">
        <v>20</v>
      </c>
      <c r="E37" s="11" t="s">
        <v>7</v>
      </c>
      <c r="F37" s="45" t="s">
        <v>112</v>
      </c>
      <c r="G37" s="18">
        <f t="shared" si="4"/>
        <v>0.02228009259259259</v>
      </c>
      <c r="H37" s="18">
        <v>0.007442129629629629</v>
      </c>
      <c r="I37" s="18">
        <v>0.014837962962962963</v>
      </c>
      <c r="J37" s="19"/>
      <c r="K37" s="19">
        <v>0.003472222222222222</v>
      </c>
      <c r="L37" s="20" t="s">
        <v>115</v>
      </c>
      <c r="M37" s="18">
        <f t="shared" si="3"/>
        <v>0.02575231481481481</v>
      </c>
      <c r="N37" s="41">
        <v>7</v>
      </c>
      <c r="O37" s="23">
        <f t="shared" si="5"/>
        <v>1.921416234887737</v>
      </c>
      <c r="P37" s="9"/>
    </row>
    <row r="38" spans="1:16" s="5" customFormat="1" ht="39.75" customHeight="1">
      <c r="A38" s="4">
        <v>8</v>
      </c>
      <c r="B38" s="6">
        <v>59</v>
      </c>
      <c r="C38" s="14" t="s">
        <v>64</v>
      </c>
      <c r="D38" s="16">
        <v>6</v>
      </c>
      <c r="E38" s="11" t="s">
        <v>7</v>
      </c>
      <c r="F38" s="45" t="s">
        <v>113</v>
      </c>
      <c r="G38" s="18">
        <f t="shared" si="4"/>
        <v>0.026284722222222223</v>
      </c>
      <c r="H38" s="18">
        <v>0.011400462962962965</v>
      </c>
      <c r="I38" s="18">
        <v>0.014884259259259259</v>
      </c>
      <c r="J38" s="19"/>
      <c r="K38" s="19"/>
      <c r="L38" s="20" t="s">
        <v>68</v>
      </c>
      <c r="M38" s="18">
        <f t="shared" si="3"/>
        <v>0.026284722222222223</v>
      </c>
      <c r="N38" s="41">
        <v>8</v>
      </c>
      <c r="O38" s="23">
        <f t="shared" si="5"/>
        <v>1.9611398963730569</v>
      </c>
      <c r="P38" s="9"/>
    </row>
    <row r="39" spans="1:16" s="5" customFormat="1" ht="39.75" customHeight="1">
      <c r="A39" s="4">
        <v>9</v>
      </c>
      <c r="B39" s="6">
        <v>76</v>
      </c>
      <c r="C39" s="14" t="s">
        <v>44</v>
      </c>
      <c r="D39" s="15">
        <v>40</v>
      </c>
      <c r="E39" s="8" t="s">
        <v>8</v>
      </c>
      <c r="F39" s="7" t="s">
        <v>86</v>
      </c>
      <c r="G39" s="18">
        <f>H39+I39-J39</f>
        <v>0.02636574074074074</v>
      </c>
      <c r="H39" s="18">
        <v>0.009953703703703704</v>
      </c>
      <c r="I39" s="18">
        <v>0.016412037037037037</v>
      </c>
      <c r="J39" s="19"/>
      <c r="K39" s="19"/>
      <c r="L39" s="20" t="s">
        <v>129</v>
      </c>
      <c r="M39" s="18">
        <f>G39+K39</f>
        <v>0.02636574074074074</v>
      </c>
      <c r="N39" s="41">
        <v>9</v>
      </c>
      <c r="O39" s="23">
        <f t="shared" si="5"/>
        <v>1.9671848013816924</v>
      </c>
      <c r="P39" s="9"/>
    </row>
    <row r="40" spans="1:16" s="5" customFormat="1" ht="39.75" customHeight="1">
      <c r="A40" s="4">
        <v>10</v>
      </c>
      <c r="B40" s="6">
        <v>85</v>
      </c>
      <c r="C40" s="14" t="s">
        <v>43</v>
      </c>
      <c r="D40" s="15">
        <v>60</v>
      </c>
      <c r="E40" s="8" t="s">
        <v>8</v>
      </c>
      <c r="F40" s="7" t="s">
        <v>84</v>
      </c>
      <c r="G40" s="18">
        <f>H40+I40-J40</f>
        <v>0.026400462962962966</v>
      </c>
      <c r="H40" s="18">
        <v>0.007858796296296296</v>
      </c>
      <c r="I40" s="18">
        <v>0.018541666666666668</v>
      </c>
      <c r="J40" s="19"/>
      <c r="K40" s="19"/>
      <c r="L40" s="20" t="s">
        <v>130</v>
      </c>
      <c r="M40" s="18">
        <f>G40+K40</f>
        <v>0.026400462962962966</v>
      </c>
      <c r="N40" s="41">
        <v>10</v>
      </c>
      <c r="O40" s="23">
        <f t="shared" si="5"/>
        <v>1.9697754749568221</v>
      </c>
      <c r="P40" s="9"/>
    </row>
    <row r="41" spans="1:16" s="5" customFormat="1" ht="48.75" customHeight="1">
      <c r="A41" s="4">
        <v>11</v>
      </c>
      <c r="B41" s="6">
        <v>50</v>
      </c>
      <c r="C41" s="7" t="s">
        <v>107</v>
      </c>
      <c r="D41" s="15">
        <v>40</v>
      </c>
      <c r="E41" s="11" t="s">
        <v>7</v>
      </c>
      <c r="F41" s="44" t="s">
        <v>114</v>
      </c>
      <c r="G41" s="18">
        <f t="shared" si="4"/>
        <v>0.029375</v>
      </c>
      <c r="H41" s="18">
        <v>0.011493055555555555</v>
      </c>
      <c r="I41" s="18">
        <v>0.017881944444444443</v>
      </c>
      <c r="J41" s="19"/>
      <c r="K41" s="19">
        <v>0.006944444444444444</v>
      </c>
      <c r="L41" s="20" t="s">
        <v>109</v>
      </c>
      <c r="M41" s="18">
        <f t="shared" si="3"/>
        <v>0.036319444444444446</v>
      </c>
      <c r="N41" s="41">
        <v>11</v>
      </c>
      <c r="O41" s="23">
        <f t="shared" si="5"/>
        <v>2.709844559585492</v>
      </c>
      <c r="P41" s="9"/>
    </row>
    <row r="42" spans="1:16" s="5" customFormat="1" ht="39.75" customHeight="1">
      <c r="A42" s="4">
        <v>12</v>
      </c>
      <c r="B42" s="6">
        <v>45</v>
      </c>
      <c r="C42" s="14" t="s">
        <v>65</v>
      </c>
      <c r="D42" s="15">
        <v>20</v>
      </c>
      <c r="E42" s="11" t="s">
        <v>7</v>
      </c>
      <c r="F42" s="44" t="s">
        <v>101</v>
      </c>
      <c r="G42" s="18">
        <f t="shared" si="4"/>
        <v>0.036041666666666666</v>
      </c>
      <c r="H42" s="18">
        <v>0.010347222222222223</v>
      </c>
      <c r="I42" s="18">
        <v>0.025694444444444447</v>
      </c>
      <c r="J42" s="19"/>
      <c r="K42" s="19">
        <v>0.003472222222222222</v>
      </c>
      <c r="L42" s="20" t="s">
        <v>110</v>
      </c>
      <c r="M42" s="18">
        <f t="shared" si="3"/>
        <v>0.03951388888888889</v>
      </c>
      <c r="N42" s="41">
        <v>12</v>
      </c>
      <c r="O42" s="23">
        <f t="shared" si="5"/>
        <v>2.948186528497409</v>
      </c>
      <c r="P42" s="9"/>
    </row>
    <row r="43" spans="1:16" s="5" customFormat="1" ht="39.75" customHeight="1">
      <c r="A43" s="4">
        <v>13</v>
      </c>
      <c r="B43" s="6">
        <v>44</v>
      </c>
      <c r="C43" s="14" t="s">
        <v>66</v>
      </c>
      <c r="D43" s="15">
        <v>13</v>
      </c>
      <c r="E43" s="11" t="s">
        <v>7</v>
      </c>
      <c r="F43" s="44" t="s">
        <v>101</v>
      </c>
      <c r="G43" s="18">
        <f t="shared" si="4"/>
        <v>0.041608796296296297</v>
      </c>
      <c r="H43" s="18">
        <v>0.011493055555555555</v>
      </c>
      <c r="I43" s="18">
        <v>0.030115740740740738</v>
      </c>
      <c r="J43" s="19"/>
      <c r="K43" s="19"/>
      <c r="L43" s="20" t="s">
        <v>69</v>
      </c>
      <c r="M43" s="18">
        <f t="shared" si="3"/>
        <v>0.041608796296296297</v>
      </c>
      <c r="N43" s="41">
        <v>13</v>
      </c>
      <c r="O43" s="23">
        <f t="shared" si="5"/>
        <v>3.1044905008635575</v>
      </c>
      <c r="P43" s="9"/>
    </row>
    <row r="45" spans="1:15" ht="30">
      <c r="A45" s="24"/>
      <c r="C45" s="68" t="s">
        <v>111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ht="9" customHeight="1">
      <c r="A46" s="2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20.25">
      <c r="A47" s="24"/>
      <c r="C47" s="64" t="s">
        <v>78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15" ht="20.25">
      <c r="A48" s="24"/>
      <c r="C48" s="46" t="s">
        <v>21</v>
      </c>
      <c r="D48" s="42"/>
      <c r="E48" s="42"/>
      <c r="F48" s="42"/>
      <c r="G48" s="42"/>
      <c r="H48" s="42"/>
      <c r="I48" s="42"/>
      <c r="J48" s="42"/>
      <c r="K48" s="42"/>
      <c r="L48" s="47" t="s">
        <v>80</v>
      </c>
      <c r="M48" s="42"/>
      <c r="N48" s="42"/>
      <c r="O48" s="42"/>
    </row>
    <row r="49" spans="1:16" s="5" customFormat="1" ht="33.75" customHeight="1">
      <c r="A49" s="4" t="s">
        <v>2</v>
      </c>
      <c r="B49" s="12" t="s">
        <v>1</v>
      </c>
      <c r="C49" s="13" t="s">
        <v>0</v>
      </c>
      <c r="D49" s="13" t="s">
        <v>5</v>
      </c>
      <c r="E49" s="13" t="s">
        <v>6</v>
      </c>
      <c r="F49" s="13" t="s">
        <v>10</v>
      </c>
      <c r="G49" s="17" t="s">
        <v>9</v>
      </c>
      <c r="H49" s="17" t="s">
        <v>16</v>
      </c>
      <c r="I49" s="17" t="s">
        <v>17</v>
      </c>
      <c r="J49" s="10" t="s">
        <v>11</v>
      </c>
      <c r="K49" s="10" t="s">
        <v>3</v>
      </c>
      <c r="L49" s="17" t="s">
        <v>12</v>
      </c>
      <c r="M49" s="17" t="s">
        <v>13</v>
      </c>
      <c r="N49" s="22" t="s">
        <v>4</v>
      </c>
      <c r="O49" s="22" t="s">
        <v>14</v>
      </c>
      <c r="P49" s="17" t="s">
        <v>15</v>
      </c>
    </row>
    <row r="50" spans="1:16" s="5" customFormat="1" ht="39.75" customHeight="1">
      <c r="A50" s="4">
        <v>1</v>
      </c>
      <c r="B50" s="6">
        <v>42</v>
      </c>
      <c r="C50" s="14" t="s">
        <v>70</v>
      </c>
      <c r="D50" s="16">
        <v>6</v>
      </c>
      <c r="E50" s="11" t="s">
        <v>7</v>
      </c>
      <c r="F50" s="44" t="s">
        <v>98</v>
      </c>
      <c r="G50" s="18">
        <f>H50+I50-J50</f>
        <v>0.021898148148148146</v>
      </c>
      <c r="H50" s="18">
        <v>0.008472222222222221</v>
      </c>
      <c r="I50" s="18">
        <v>0.013425925925925924</v>
      </c>
      <c r="J50" s="19"/>
      <c r="K50" s="19"/>
      <c r="L50" s="20" t="s">
        <v>55</v>
      </c>
      <c r="M50" s="18">
        <f>G50+K50</f>
        <v>0.021898148148148146</v>
      </c>
      <c r="N50" s="62">
        <v>1</v>
      </c>
      <c r="O50" s="23">
        <f>M50/$M$50</f>
        <v>1</v>
      </c>
      <c r="P50" s="9"/>
    </row>
    <row r="51" spans="1:16" s="5" customFormat="1" ht="39.75" customHeight="1">
      <c r="A51" s="4">
        <v>2</v>
      </c>
      <c r="B51" s="6">
        <v>46</v>
      </c>
      <c r="C51" s="14" t="s">
        <v>71</v>
      </c>
      <c r="D51" s="16">
        <v>20</v>
      </c>
      <c r="E51" s="11" t="s">
        <v>7</v>
      </c>
      <c r="F51" s="44" t="s">
        <v>98</v>
      </c>
      <c r="G51" s="18">
        <f>H51+I51-J51</f>
        <v>0.018611111111111113</v>
      </c>
      <c r="H51" s="18">
        <v>0.007488425925925926</v>
      </c>
      <c r="I51" s="18">
        <v>0.011122685185185185</v>
      </c>
      <c r="J51" s="19"/>
      <c r="K51" s="19">
        <v>0.003472222222222222</v>
      </c>
      <c r="L51" s="20" t="s">
        <v>116</v>
      </c>
      <c r="M51" s="18">
        <f>G51+K51</f>
        <v>0.022083333333333337</v>
      </c>
      <c r="N51" s="62">
        <v>2</v>
      </c>
      <c r="O51" s="23">
        <f>M51/$M$50</f>
        <v>1.0084566596194506</v>
      </c>
      <c r="P51" s="9"/>
    </row>
    <row r="52" spans="1:16" s="5" customFormat="1" ht="39.75" customHeight="1">
      <c r="A52" s="4">
        <v>3</v>
      </c>
      <c r="B52" s="6">
        <v>48</v>
      </c>
      <c r="C52" s="14" t="s">
        <v>72</v>
      </c>
      <c r="D52" s="16">
        <v>6</v>
      </c>
      <c r="E52" s="11" t="s">
        <v>7</v>
      </c>
      <c r="F52" s="44" t="s">
        <v>98</v>
      </c>
      <c r="G52" s="18">
        <f>H52+I52-J52</f>
        <v>0.03305555555555556</v>
      </c>
      <c r="H52" s="18">
        <v>0.01175925925925926</v>
      </c>
      <c r="I52" s="18">
        <v>0.0212962962962963</v>
      </c>
      <c r="J52" s="19"/>
      <c r="K52" s="19"/>
      <c r="L52" s="20" t="s">
        <v>117</v>
      </c>
      <c r="M52" s="18">
        <f>G52+K52</f>
        <v>0.03305555555555556</v>
      </c>
      <c r="N52" s="62">
        <v>3</v>
      </c>
      <c r="O52" s="23">
        <f>M52/$M$50</f>
        <v>1.509513742071882</v>
      </c>
      <c r="P52" s="9"/>
    </row>
    <row r="53" spans="1:16" s="5" customFormat="1" ht="39.75" customHeight="1">
      <c r="A53" s="4">
        <v>4</v>
      </c>
      <c r="B53" s="6">
        <v>57</v>
      </c>
      <c r="C53" s="14" t="s">
        <v>73</v>
      </c>
      <c r="D53" s="16">
        <v>6</v>
      </c>
      <c r="E53" s="11" t="s">
        <v>7</v>
      </c>
      <c r="F53" s="44" t="s">
        <v>101</v>
      </c>
      <c r="G53" s="18">
        <f>H53+I53-J53</f>
        <v>0.037037037037037035</v>
      </c>
      <c r="H53" s="18">
        <v>0.01300925925925926</v>
      </c>
      <c r="I53" s="18">
        <v>0.024027777777777776</v>
      </c>
      <c r="J53" s="19"/>
      <c r="K53" s="19"/>
      <c r="L53" s="20" t="s">
        <v>69</v>
      </c>
      <c r="M53" s="18">
        <f>G53+K53</f>
        <v>0.037037037037037035</v>
      </c>
      <c r="N53" s="41">
        <v>4</v>
      </c>
      <c r="O53" s="23">
        <f>M53/$M$50</f>
        <v>1.6913319238900635</v>
      </c>
      <c r="P53" s="9"/>
    </row>
    <row r="56" spans="1:13" ht="19.5" customHeight="1">
      <c r="A56" s="24"/>
      <c r="B56" s="66" t="s">
        <v>18</v>
      </c>
      <c r="C56" s="66"/>
      <c r="D56" s="1"/>
      <c r="E56" s="3"/>
      <c r="F56" s="29" t="s">
        <v>93</v>
      </c>
      <c r="G56" s="26"/>
      <c r="H56" s="26"/>
      <c r="I56" s="26"/>
      <c r="J56" s="26"/>
      <c r="K56" s="26"/>
      <c r="L56" s="26"/>
      <c r="M56" s="26"/>
    </row>
    <row r="57" spans="1:7" ht="40.5" customHeight="1">
      <c r="A57" s="24"/>
      <c r="B57" s="66" t="s">
        <v>19</v>
      </c>
      <c r="C57" s="66"/>
      <c r="D57" s="1"/>
      <c r="E57" s="3"/>
      <c r="F57" s="29" t="s">
        <v>94</v>
      </c>
      <c r="G57" s="3"/>
    </row>
  </sheetData>
  <sheetProtection/>
  <mergeCells count="12">
    <mergeCell ref="C1:O1"/>
    <mergeCell ref="C2:O2"/>
    <mergeCell ref="C3:O3"/>
    <mergeCell ref="C4:O4"/>
    <mergeCell ref="C5:O5"/>
    <mergeCell ref="C6:D6"/>
    <mergeCell ref="C28:O28"/>
    <mergeCell ref="C45:O45"/>
    <mergeCell ref="C47:O47"/>
    <mergeCell ref="B56:C56"/>
    <mergeCell ref="B57:C57"/>
    <mergeCell ref="C26:O26"/>
  </mergeCells>
  <hyperlinks>
    <hyperlink ref="F11" r:id="rId1" display="http://www.kuztur.ru/node"/>
  </hyperlinks>
  <printOptions/>
  <pageMargins left="0.28" right="0.19" top="0.59" bottom="0.7480314960629921" header="0.31496062992125984" footer="0.31496062992125984"/>
  <pageSetup fitToHeight="1" fitToWidth="1" horizontalDpi="600" verticalDpi="600" orientation="portrait" paperSize="9" scale="3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60" zoomScaleNormal="60" zoomScalePageLayoutView="0" workbookViewId="0" topLeftCell="A16">
      <selection activeCell="Q27" sqref="Q27"/>
    </sheetView>
  </sheetViews>
  <sheetFormatPr defaultColWidth="9.140625" defaultRowHeight="12.75"/>
  <cols>
    <col min="1" max="1" width="5.8515625" style="1" customWidth="1"/>
    <col min="2" max="2" width="6.57421875" style="2" customWidth="1"/>
    <col min="3" max="3" width="31.8515625" style="1" customWidth="1"/>
    <col min="4" max="4" width="8.140625" style="2" bestFit="1" customWidth="1"/>
    <col min="5" max="5" width="29.8515625" style="1" customWidth="1"/>
    <col min="6" max="6" width="39.8515625" style="1" customWidth="1"/>
    <col min="7" max="7" width="14.140625" style="2" customWidth="1"/>
    <col min="8" max="8" width="14.7109375" style="2" customWidth="1"/>
    <col min="9" max="9" width="14.57421875" style="2" customWidth="1"/>
    <col min="10" max="10" width="14.421875" style="2" customWidth="1"/>
    <col min="11" max="11" width="13.57421875" style="2" bestFit="1" customWidth="1"/>
    <col min="12" max="12" width="14.8515625" style="2" customWidth="1"/>
    <col min="13" max="13" width="15.8515625" style="2" customWidth="1"/>
    <col min="14" max="14" width="11.00390625" style="2" bestFit="1" customWidth="1"/>
    <col min="15" max="15" width="13.28125" style="2" customWidth="1"/>
    <col min="16" max="16" width="11.8515625" style="2" customWidth="1"/>
    <col min="17" max="16384" width="9.140625" style="2" customWidth="1"/>
  </cols>
  <sheetData>
    <row r="1" spans="1:15" ht="30">
      <c r="A1" s="24"/>
      <c r="C1" s="67" t="s">
        <v>20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0">
      <c r="A2" s="24"/>
      <c r="C2" s="67" t="s">
        <v>133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30">
      <c r="A3" s="24"/>
      <c r="C3" s="68" t="s">
        <v>75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0.25">
      <c r="A4" s="2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20.25">
      <c r="A5" s="24"/>
      <c r="C5" s="64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2" ht="21.75" customHeight="1">
      <c r="A6" s="24"/>
      <c r="C6" s="69" t="s">
        <v>21</v>
      </c>
      <c r="D6" s="69"/>
      <c r="E6" s="26"/>
      <c r="G6" s="26"/>
      <c r="H6" s="1"/>
      <c r="I6" s="1"/>
      <c r="J6" s="26"/>
      <c r="K6" s="1"/>
      <c r="L6" s="26" t="s">
        <v>80</v>
      </c>
    </row>
    <row r="7" spans="1:16" s="5" customFormat="1" ht="33.75" customHeight="1">
      <c r="A7" s="4" t="s">
        <v>2</v>
      </c>
      <c r="B7" s="12" t="s">
        <v>1</v>
      </c>
      <c r="C7" s="13" t="s">
        <v>143</v>
      </c>
      <c r="D7" s="13" t="s">
        <v>5</v>
      </c>
      <c r="E7" s="13" t="s">
        <v>6</v>
      </c>
      <c r="F7" s="13" t="s">
        <v>10</v>
      </c>
      <c r="G7" s="17" t="s">
        <v>9</v>
      </c>
      <c r="H7" s="17" t="s">
        <v>16</v>
      </c>
      <c r="I7" s="17" t="s">
        <v>17</v>
      </c>
      <c r="J7" s="10" t="s">
        <v>11</v>
      </c>
      <c r="K7" s="10" t="s">
        <v>3</v>
      </c>
      <c r="L7" s="17" t="s">
        <v>12</v>
      </c>
      <c r="M7" s="17" t="s">
        <v>13</v>
      </c>
      <c r="N7" s="22" t="s">
        <v>4</v>
      </c>
      <c r="O7" s="22" t="s">
        <v>14</v>
      </c>
      <c r="P7" s="17" t="s">
        <v>15</v>
      </c>
    </row>
    <row r="8" spans="1:16" s="5" customFormat="1" ht="39.75" customHeight="1">
      <c r="A8" s="4">
        <v>1</v>
      </c>
      <c r="B8" s="6">
        <v>53</v>
      </c>
      <c r="C8" s="7" t="s">
        <v>46</v>
      </c>
      <c r="D8" s="16">
        <v>60</v>
      </c>
      <c r="E8" s="11" t="s">
        <v>7</v>
      </c>
      <c r="F8" s="44" t="s">
        <v>98</v>
      </c>
      <c r="G8" s="18">
        <f>H8+I8-J8</f>
        <v>0.01513888888888889</v>
      </c>
      <c r="H8" s="18">
        <v>0.007303240740740741</v>
      </c>
      <c r="I8" s="18">
        <v>0.007835648148148149</v>
      </c>
      <c r="J8" s="18"/>
      <c r="K8" s="19"/>
      <c r="L8" s="20" t="s">
        <v>55</v>
      </c>
      <c r="M8" s="18">
        <f>G8+K8</f>
        <v>0.01513888888888889</v>
      </c>
      <c r="N8" s="63">
        <v>1</v>
      </c>
      <c r="O8" s="23">
        <f aca="true" t="shared" si="0" ref="O8:O13">M8/$M$8</f>
        <v>1</v>
      </c>
      <c r="P8" s="4"/>
    </row>
    <row r="9" spans="1:16" s="5" customFormat="1" ht="48.75" customHeight="1">
      <c r="A9" s="4">
        <v>2</v>
      </c>
      <c r="B9" s="6">
        <v>56</v>
      </c>
      <c r="C9" s="7" t="s">
        <v>49</v>
      </c>
      <c r="D9" s="15">
        <v>13</v>
      </c>
      <c r="E9" s="11" t="s">
        <v>7</v>
      </c>
      <c r="F9" s="44" t="s">
        <v>98</v>
      </c>
      <c r="G9" s="18">
        <f>H9+I9-J9</f>
        <v>0.017175925925925924</v>
      </c>
      <c r="H9" s="18">
        <v>0.006793981481481482</v>
      </c>
      <c r="I9" s="18">
        <v>0.010381944444444444</v>
      </c>
      <c r="J9" s="18"/>
      <c r="K9" s="19"/>
      <c r="L9" s="20" t="s">
        <v>56</v>
      </c>
      <c r="M9" s="18">
        <f>G9+K9</f>
        <v>0.017175925925925924</v>
      </c>
      <c r="N9" s="63">
        <v>2</v>
      </c>
      <c r="O9" s="23">
        <f t="shared" si="0"/>
        <v>1.1345565749235473</v>
      </c>
      <c r="P9" s="4"/>
    </row>
    <row r="10" spans="1:16" s="5" customFormat="1" ht="39.75" customHeight="1">
      <c r="A10" s="4">
        <v>4</v>
      </c>
      <c r="B10" s="6">
        <v>58</v>
      </c>
      <c r="C10" s="14" t="s">
        <v>50</v>
      </c>
      <c r="D10" s="15">
        <v>20</v>
      </c>
      <c r="E10" s="11" t="s">
        <v>7</v>
      </c>
      <c r="F10" s="44" t="s">
        <v>98</v>
      </c>
      <c r="G10" s="18">
        <f>H10+I10-J10</f>
        <v>0.018252314814814815</v>
      </c>
      <c r="H10" s="18">
        <v>0.007303240740740741</v>
      </c>
      <c r="I10" s="18">
        <v>0.010949074074074075</v>
      </c>
      <c r="J10" s="18"/>
      <c r="K10" s="19">
        <v>0.003472222222222222</v>
      </c>
      <c r="L10" s="20" t="s">
        <v>102</v>
      </c>
      <c r="M10" s="18">
        <f>G10+K10</f>
        <v>0.021724537037037035</v>
      </c>
      <c r="N10" s="41">
        <v>3</v>
      </c>
      <c r="O10" s="23">
        <f t="shared" si="0"/>
        <v>1.4350152905198774</v>
      </c>
      <c r="P10" s="4"/>
    </row>
    <row r="11" spans="1:16" s="5" customFormat="1" ht="39.75" customHeight="1">
      <c r="A11" s="4">
        <v>5</v>
      </c>
      <c r="B11" s="6">
        <v>47</v>
      </c>
      <c r="C11" s="14" t="s">
        <v>47</v>
      </c>
      <c r="D11" s="15">
        <v>20</v>
      </c>
      <c r="E11" s="11" t="s">
        <v>7</v>
      </c>
      <c r="F11" s="44" t="s">
        <v>99</v>
      </c>
      <c r="G11" s="18">
        <f>H11+I11-J11</f>
        <v>0.021921296296296293</v>
      </c>
      <c r="H11" s="18">
        <v>0.007361111111111111</v>
      </c>
      <c r="I11" s="18">
        <v>0.014560185185185183</v>
      </c>
      <c r="J11" s="18"/>
      <c r="K11" s="19"/>
      <c r="L11" s="20" t="s">
        <v>57</v>
      </c>
      <c r="M11" s="18">
        <f>G11+K11</f>
        <v>0.021921296296296293</v>
      </c>
      <c r="N11" s="41">
        <v>4</v>
      </c>
      <c r="O11" s="23">
        <f t="shared" si="0"/>
        <v>1.448012232415902</v>
      </c>
      <c r="P11" s="4"/>
    </row>
    <row r="12" spans="1:16" s="5" customFormat="1" ht="39.75" customHeight="1">
      <c r="A12" s="4">
        <v>7</v>
      </c>
      <c r="B12" s="6">
        <v>51</v>
      </c>
      <c r="C12" s="14" t="s">
        <v>51</v>
      </c>
      <c r="D12" s="15">
        <v>20</v>
      </c>
      <c r="E12" s="11" t="s">
        <v>7</v>
      </c>
      <c r="F12" s="44" t="s">
        <v>100</v>
      </c>
      <c r="G12" s="18">
        <f>H12+I12-J12</f>
        <v>0.02537037037037037</v>
      </c>
      <c r="H12" s="18">
        <v>0.00849537037037037</v>
      </c>
      <c r="I12" s="18">
        <v>0.016875</v>
      </c>
      <c r="J12" s="18"/>
      <c r="K12" s="19"/>
      <c r="L12" s="20" t="s">
        <v>58</v>
      </c>
      <c r="M12" s="18">
        <f>G12+K12</f>
        <v>0.02537037037037037</v>
      </c>
      <c r="N12" s="41">
        <v>5</v>
      </c>
      <c r="O12" s="23">
        <f t="shared" si="0"/>
        <v>1.675840978593272</v>
      </c>
      <c r="P12" s="4"/>
    </row>
    <row r="13" spans="1:16" s="5" customFormat="1" ht="39.75" customHeight="1">
      <c r="A13" s="4">
        <v>8</v>
      </c>
      <c r="B13" s="6">
        <v>41</v>
      </c>
      <c r="C13" s="14" t="s">
        <v>48</v>
      </c>
      <c r="D13" s="15">
        <v>13</v>
      </c>
      <c r="E13" s="11" t="s">
        <v>7</v>
      </c>
      <c r="F13" s="44" t="s">
        <v>101</v>
      </c>
      <c r="G13" s="18">
        <f>H13+I13-J13</f>
        <v>0.02523148148148148</v>
      </c>
      <c r="H13" s="18">
        <v>0.011354166666666667</v>
      </c>
      <c r="I13" s="18">
        <v>0.013877314814814815</v>
      </c>
      <c r="J13" s="18"/>
      <c r="K13" s="19">
        <v>0.003472222222222222</v>
      </c>
      <c r="L13" s="20" t="s">
        <v>103</v>
      </c>
      <c r="M13" s="18">
        <f>G13+K13</f>
        <v>0.028703703703703703</v>
      </c>
      <c r="N13" s="41">
        <v>6</v>
      </c>
      <c r="O13" s="23">
        <f t="shared" si="0"/>
        <v>1.8960244648318043</v>
      </c>
      <c r="P13" s="4"/>
    </row>
    <row r="14" spans="1:16" s="5" customFormat="1" ht="39" customHeight="1">
      <c r="A14" s="4">
        <v>10</v>
      </c>
      <c r="B14" s="6">
        <v>60</v>
      </c>
      <c r="C14" s="14" t="s">
        <v>95</v>
      </c>
      <c r="D14" s="15">
        <v>33</v>
      </c>
      <c r="E14" s="11" t="s">
        <v>7</v>
      </c>
      <c r="F14" s="44" t="s">
        <v>101</v>
      </c>
      <c r="G14" s="18">
        <f>H14+I14-J14</f>
        <v>0.02923611111111111</v>
      </c>
      <c r="H14" s="18">
        <v>0.011863425925925925</v>
      </c>
      <c r="I14" s="18">
        <v>0.017372685185185185</v>
      </c>
      <c r="J14" s="18"/>
      <c r="K14" s="19">
        <v>0.003472222222222222</v>
      </c>
      <c r="L14" s="20" t="s">
        <v>104</v>
      </c>
      <c r="M14" s="18">
        <f>G14+K14</f>
        <v>0.03270833333333333</v>
      </c>
      <c r="N14" s="41">
        <v>7</v>
      </c>
      <c r="O14" s="23">
        <f>M14/$M$8</f>
        <v>2.1605504587155964</v>
      </c>
      <c r="P14" s="4"/>
    </row>
    <row r="16" spans="1:16" s="5" customFormat="1" ht="21" customHeight="1">
      <c r="A16" s="30"/>
      <c r="B16" s="30"/>
      <c r="C16" s="31"/>
      <c r="D16" s="32"/>
      <c r="E16" s="33"/>
      <c r="F16" s="34"/>
      <c r="G16" s="35"/>
      <c r="H16" s="36"/>
      <c r="I16" s="35"/>
      <c r="J16" s="37"/>
      <c r="K16" s="35"/>
      <c r="L16" s="38"/>
      <c r="M16" s="35"/>
      <c r="N16" s="30"/>
      <c r="O16" s="39"/>
      <c r="P16" s="40"/>
    </row>
    <row r="18" spans="1:15" ht="30">
      <c r="A18" s="24"/>
      <c r="C18" s="68" t="s">
        <v>79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 customHeight="1">
      <c r="A19" s="2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20.25">
      <c r="A20" s="24"/>
      <c r="C20" s="64" t="s">
        <v>164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20.25">
      <c r="A21" s="24"/>
      <c r="C21" s="46" t="s">
        <v>21</v>
      </c>
      <c r="D21" s="42"/>
      <c r="E21" s="42"/>
      <c r="F21" s="42"/>
      <c r="G21" s="42"/>
      <c r="H21" s="42"/>
      <c r="I21" s="42"/>
      <c r="J21" s="42"/>
      <c r="K21" s="42"/>
      <c r="L21" s="47" t="s">
        <v>80</v>
      </c>
      <c r="N21" s="42"/>
      <c r="O21" s="42"/>
    </row>
    <row r="22" spans="1:16" s="5" customFormat="1" ht="33.75" customHeight="1">
      <c r="A22" s="4" t="s">
        <v>2</v>
      </c>
      <c r="B22" s="12" t="s">
        <v>1</v>
      </c>
      <c r="C22" s="13" t="s">
        <v>143</v>
      </c>
      <c r="D22" s="13" t="s">
        <v>5</v>
      </c>
      <c r="E22" s="13" t="s">
        <v>6</v>
      </c>
      <c r="F22" s="13" t="s">
        <v>10</v>
      </c>
      <c r="G22" s="17" t="s">
        <v>9</v>
      </c>
      <c r="H22" s="17" t="s">
        <v>16</v>
      </c>
      <c r="I22" s="17" t="s">
        <v>17</v>
      </c>
      <c r="J22" s="10" t="s">
        <v>11</v>
      </c>
      <c r="K22" s="10" t="s">
        <v>3</v>
      </c>
      <c r="L22" s="17" t="s">
        <v>12</v>
      </c>
      <c r="M22" s="17" t="s">
        <v>13</v>
      </c>
      <c r="N22" s="22" t="s">
        <v>4</v>
      </c>
      <c r="O22" s="22" t="s">
        <v>14</v>
      </c>
      <c r="P22" s="17" t="s">
        <v>15</v>
      </c>
    </row>
    <row r="23" spans="1:16" s="5" customFormat="1" ht="39.75" customHeight="1">
      <c r="A23" s="4">
        <v>1</v>
      </c>
      <c r="B23" s="6">
        <v>43</v>
      </c>
      <c r="C23" s="14" t="s">
        <v>59</v>
      </c>
      <c r="D23" s="16">
        <v>40</v>
      </c>
      <c r="E23" s="11" t="s">
        <v>7</v>
      </c>
      <c r="F23" s="44" t="s">
        <v>98</v>
      </c>
      <c r="G23" s="18">
        <f>H23+I23-J23</f>
        <v>0.013402777777777779</v>
      </c>
      <c r="H23" s="18">
        <v>0.0058564814814814825</v>
      </c>
      <c r="I23" s="18">
        <v>0.007546296296296297</v>
      </c>
      <c r="J23" s="19"/>
      <c r="K23" s="19"/>
      <c r="L23" s="20" t="s">
        <v>55</v>
      </c>
      <c r="M23" s="18">
        <f aca="true" t="shared" si="1" ref="M23:M29">G23+K23</f>
        <v>0.013402777777777779</v>
      </c>
      <c r="N23" s="63">
        <v>1</v>
      </c>
      <c r="O23" s="23">
        <f>M23/$M$23</f>
        <v>1</v>
      </c>
      <c r="P23" s="4"/>
    </row>
    <row r="24" spans="1:16" s="5" customFormat="1" ht="39.75" customHeight="1">
      <c r="A24" s="4">
        <v>2</v>
      </c>
      <c r="B24" s="6">
        <v>49</v>
      </c>
      <c r="C24" s="14" t="s">
        <v>62</v>
      </c>
      <c r="D24" s="16">
        <v>13</v>
      </c>
      <c r="E24" s="11" t="s">
        <v>7</v>
      </c>
      <c r="F24" s="44" t="s">
        <v>98</v>
      </c>
      <c r="G24" s="18">
        <f aca="true" t="shared" si="2" ref="G24:G29">H24+I24-J24</f>
        <v>0.020405092592592593</v>
      </c>
      <c r="H24" s="18">
        <v>0.0077314814814814815</v>
      </c>
      <c r="I24" s="18">
        <v>0.01267361111111111</v>
      </c>
      <c r="J24" s="19"/>
      <c r="K24" s="19">
        <v>0.003472222222222222</v>
      </c>
      <c r="L24" s="20" t="s">
        <v>108</v>
      </c>
      <c r="M24" s="18">
        <f t="shared" si="1"/>
        <v>0.023877314814814816</v>
      </c>
      <c r="N24" s="63">
        <v>2</v>
      </c>
      <c r="O24" s="23">
        <f aca="true" t="shared" si="3" ref="O24:O29">M24/$M$23</f>
        <v>1.7815198618307426</v>
      </c>
      <c r="P24" s="9"/>
    </row>
    <row r="25" spans="1:16" s="5" customFormat="1" ht="39.75" customHeight="1">
      <c r="A25" s="4">
        <v>4</v>
      </c>
      <c r="B25" s="6">
        <v>54</v>
      </c>
      <c r="C25" s="14" t="s">
        <v>63</v>
      </c>
      <c r="D25" s="16">
        <v>20</v>
      </c>
      <c r="E25" s="11" t="s">
        <v>7</v>
      </c>
      <c r="F25" s="45" t="s">
        <v>112</v>
      </c>
      <c r="G25" s="18">
        <f t="shared" si="2"/>
        <v>0.02228009259259259</v>
      </c>
      <c r="H25" s="18">
        <v>0.007442129629629629</v>
      </c>
      <c r="I25" s="18">
        <v>0.014837962962962963</v>
      </c>
      <c r="J25" s="19"/>
      <c r="K25" s="19">
        <v>0.003472222222222222</v>
      </c>
      <c r="L25" s="20" t="s">
        <v>115</v>
      </c>
      <c r="M25" s="18">
        <f t="shared" si="1"/>
        <v>0.02575231481481481</v>
      </c>
      <c r="N25" s="21">
        <v>3</v>
      </c>
      <c r="O25" s="23">
        <f t="shared" si="3"/>
        <v>1.921416234887737</v>
      </c>
      <c r="P25" s="9"/>
    </row>
    <row r="26" spans="1:16" s="5" customFormat="1" ht="39.75" customHeight="1">
      <c r="A26" s="4">
        <v>5</v>
      </c>
      <c r="B26" s="6">
        <v>59</v>
      </c>
      <c r="C26" s="14" t="s">
        <v>64</v>
      </c>
      <c r="D26" s="16">
        <v>6</v>
      </c>
      <c r="E26" s="11" t="s">
        <v>7</v>
      </c>
      <c r="F26" s="45" t="s">
        <v>113</v>
      </c>
      <c r="G26" s="18">
        <f t="shared" si="2"/>
        <v>0.026284722222222223</v>
      </c>
      <c r="H26" s="18">
        <v>0.011400462962962965</v>
      </c>
      <c r="I26" s="18">
        <v>0.014884259259259259</v>
      </c>
      <c r="J26" s="19"/>
      <c r="K26" s="19"/>
      <c r="L26" s="20" t="s">
        <v>68</v>
      </c>
      <c r="M26" s="18">
        <f t="shared" si="1"/>
        <v>0.026284722222222223</v>
      </c>
      <c r="N26" s="21">
        <v>4</v>
      </c>
      <c r="O26" s="23">
        <f t="shared" si="3"/>
        <v>1.9611398963730569</v>
      </c>
      <c r="P26" s="9"/>
    </row>
    <row r="27" spans="1:16" s="5" customFormat="1" ht="48.75" customHeight="1">
      <c r="A27" s="4">
        <v>6</v>
      </c>
      <c r="B27" s="6">
        <v>50</v>
      </c>
      <c r="C27" s="7" t="s">
        <v>107</v>
      </c>
      <c r="D27" s="15">
        <v>40</v>
      </c>
      <c r="E27" s="11" t="s">
        <v>7</v>
      </c>
      <c r="F27" s="44" t="s">
        <v>114</v>
      </c>
      <c r="G27" s="18">
        <f t="shared" si="2"/>
        <v>0.029375</v>
      </c>
      <c r="H27" s="18">
        <v>0.011493055555555555</v>
      </c>
      <c r="I27" s="18">
        <v>0.017881944444444443</v>
      </c>
      <c r="J27" s="19"/>
      <c r="K27" s="19">
        <v>0.006944444444444444</v>
      </c>
      <c r="L27" s="20" t="s">
        <v>109</v>
      </c>
      <c r="M27" s="18">
        <f t="shared" si="1"/>
        <v>0.036319444444444446</v>
      </c>
      <c r="N27" s="21">
        <v>5</v>
      </c>
      <c r="O27" s="23">
        <f t="shared" si="3"/>
        <v>2.709844559585492</v>
      </c>
      <c r="P27" s="9"/>
    </row>
    <row r="28" spans="1:16" s="5" customFormat="1" ht="39.75" customHeight="1">
      <c r="A28" s="4">
        <v>7</v>
      </c>
      <c r="B28" s="6">
        <v>45</v>
      </c>
      <c r="C28" s="14" t="s">
        <v>65</v>
      </c>
      <c r="D28" s="15">
        <v>20</v>
      </c>
      <c r="E28" s="11" t="s">
        <v>7</v>
      </c>
      <c r="F28" s="44" t="s">
        <v>101</v>
      </c>
      <c r="G28" s="18">
        <f t="shared" si="2"/>
        <v>0.036041666666666666</v>
      </c>
      <c r="H28" s="18">
        <v>0.010347222222222223</v>
      </c>
      <c r="I28" s="18">
        <v>0.025694444444444447</v>
      </c>
      <c r="J28" s="19"/>
      <c r="K28" s="19">
        <v>0.003472222222222222</v>
      </c>
      <c r="L28" s="20" t="s">
        <v>110</v>
      </c>
      <c r="M28" s="18">
        <f t="shared" si="1"/>
        <v>0.03951388888888889</v>
      </c>
      <c r="N28" s="21">
        <v>6</v>
      </c>
      <c r="O28" s="23">
        <f t="shared" si="3"/>
        <v>2.948186528497409</v>
      </c>
      <c r="P28" s="9"/>
    </row>
    <row r="29" spans="1:16" s="5" customFormat="1" ht="39.75" customHeight="1">
      <c r="A29" s="4">
        <v>8</v>
      </c>
      <c r="B29" s="6">
        <v>44</v>
      </c>
      <c r="C29" s="14" t="s">
        <v>66</v>
      </c>
      <c r="D29" s="15">
        <v>13</v>
      </c>
      <c r="E29" s="11" t="s">
        <v>7</v>
      </c>
      <c r="F29" s="44" t="s">
        <v>101</v>
      </c>
      <c r="G29" s="18">
        <f t="shared" si="2"/>
        <v>0.041608796296296297</v>
      </c>
      <c r="H29" s="18">
        <v>0.011493055555555555</v>
      </c>
      <c r="I29" s="18">
        <v>0.030115740740740738</v>
      </c>
      <c r="J29" s="19"/>
      <c r="K29" s="19"/>
      <c r="L29" s="20" t="s">
        <v>69</v>
      </c>
      <c r="M29" s="18">
        <f t="shared" si="1"/>
        <v>0.041608796296296297</v>
      </c>
      <c r="N29" s="21">
        <v>7</v>
      </c>
      <c r="O29" s="23">
        <f t="shared" si="3"/>
        <v>3.1044905008635575</v>
      </c>
      <c r="P29" s="9"/>
    </row>
    <row r="31" spans="1:15" ht="30">
      <c r="A31" s="24"/>
      <c r="C31" s="68" t="s">
        <v>111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9" customHeight="1">
      <c r="A32" s="24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20.25">
      <c r="A33" s="24"/>
      <c r="C33" s="64" t="s">
        <v>78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20.25">
      <c r="A34" s="24"/>
      <c r="C34" s="46" t="s">
        <v>21</v>
      </c>
      <c r="D34" s="42"/>
      <c r="E34" s="42"/>
      <c r="F34" s="42"/>
      <c r="G34" s="42"/>
      <c r="H34" s="42"/>
      <c r="I34" s="42"/>
      <c r="J34" s="42"/>
      <c r="K34" s="42"/>
      <c r="L34" s="47" t="s">
        <v>80</v>
      </c>
      <c r="M34" s="42"/>
      <c r="N34" s="42"/>
      <c r="O34" s="42"/>
    </row>
    <row r="35" spans="1:16" s="5" customFormat="1" ht="33.75" customHeight="1">
      <c r="A35" s="4" t="s">
        <v>2</v>
      </c>
      <c r="B35" s="12" t="s">
        <v>1</v>
      </c>
      <c r="C35" s="13" t="s">
        <v>143</v>
      </c>
      <c r="D35" s="13" t="s">
        <v>5</v>
      </c>
      <c r="E35" s="13" t="s">
        <v>6</v>
      </c>
      <c r="F35" s="13" t="s">
        <v>10</v>
      </c>
      <c r="G35" s="17" t="s">
        <v>9</v>
      </c>
      <c r="H35" s="17" t="s">
        <v>16</v>
      </c>
      <c r="I35" s="17" t="s">
        <v>17</v>
      </c>
      <c r="J35" s="10" t="s">
        <v>11</v>
      </c>
      <c r="K35" s="10" t="s">
        <v>3</v>
      </c>
      <c r="L35" s="17" t="s">
        <v>12</v>
      </c>
      <c r="M35" s="17" t="s">
        <v>13</v>
      </c>
      <c r="N35" s="22" t="s">
        <v>4</v>
      </c>
      <c r="O35" s="22" t="s">
        <v>14</v>
      </c>
      <c r="P35" s="17" t="s">
        <v>15</v>
      </c>
    </row>
    <row r="36" spans="1:16" s="5" customFormat="1" ht="39.75" customHeight="1">
      <c r="A36" s="4">
        <v>1</v>
      </c>
      <c r="B36" s="6">
        <v>42</v>
      </c>
      <c r="C36" s="14" t="s">
        <v>70</v>
      </c>
      <c r="D36" s="16">
        <v>6</v>
      </c>
      <c r="E36" s="11" t="s">
        <v>7</v>
      </c>
      <c r="F36" s="44" t="s">
        <v>98</v>
      </c>
      <c r="G36" s="18">
        <f>H36+I36-J36</f>
        <v>0.021898148148148146</v>
      </c>
      <c r="H36" s="18">
        <v>0.008472222222222221</v>
      </c>
      <c r="I36" s="18">
        <v>0.013425925925925924</v>
      </c>
      <c r="J36" s="19"/>
      <c r="K36" s="19"/>
      <c r="L36" s="20" t="s">
        <v>55</v>
      </c>
      <c r="M36" s="18">
        <f>G36+K36</f>
        <v>0.021898148148148146</v>
      </c>
      <c r="N36" s="63">
        <v>1</v>
      </c>
      <c r="O36" s="23">
        <f>M36/$M$36</f>
        <v>1</v>
      </c>
      <c r="P36" s="9"/>
    </row>
    <row r="37" spans="1:16" s="5" customFormat="1" ht="39.75" customHeight="1">
      <c r="A37" s="4">
        <v>2</v>
      </c>
      <c r="B37" s="6">
        <v>46</v>
      </c>
      <c r="C37" s="14" t="s">
        <v>71</v>
      </c>
      <c r="D37" s="16">
        <v>20</v>
      </c>
      <c r="E37" s="11" t="s">
        <v>7</v>
      </c>
      <c r="F37" s="44" t="s">
        <v>98</v>
      </c>
      <c r="G37" s="18">
        <f>H37+I37-J37</f>
        <v>0.018611111111111113</v>
      </c>
      <c r="H37" s="18">
        <v>0.007488425925925926</v>
      </c>
      <c r="I37" s="18">
        <v>0.011122685185185185</v>
      </c>
      <c r="J37" s="19"/>
      <c r="K37" s="19">
        <v>0.003472222222222222</v>
      </c>
      <c r="L37" s="20" t="s">
        <v>116</v>
      </c>
      <c r="M37" s="18">
        <f>G37+K37</f>
        <v>0.022083333333333337</v>
      </c>
      <c r="N37" s="63">
        <v>2</v>
      </c>
      <c r="O37" s="23">
        <f>M37/$M$36</f>
        <v>1.0084566596194506</v>
      </c>
      <c r="P37" s="9"/>
    </row>
    <row r="38" spans="1:16" s="5" customFormat="1" ht="39.75" customHeight="1">
      <c r="A38" s="4">
        <v>3</v>
      </c>
      <c r="B38" s="6">
        <v>48</v>
      </c>
      <c r="C38" s="14" t="s">
        <v>72</v>
      </c>
      <c r="D38" s="16">
        <v>6</v>
      </c>
      <c r="E38" s="11" t="s">
        <v>7</v>
      </c>
      <c r="F38" s="44" t="s">
        <v>98</v>
      </c>
      <c r="G38" s="18">
        <f>H38+I38-J38</f>
        <v>0.03305555555555556</v>
      </c>
      <c r="H38" s="18">
        <v>0.01175925925925926</v>
      </c>
      <c r="I38" s="18">
        <v>0.0212962962962963</v>
      </c>
      <c r="J38" s="19"/>
      <c r="K38" s="19"/>
      <c r="L38" s="20" t="s">
        <v>117</v>
      </c>
      <c r="M38" s="18">
        <f>G38+K38</f>
        <v>0.03305555555555556</v>
      </c>
      <c r="N38" s="63">
        <v>3</v>
      </c>
      <c r="O38" s="23">
        <f>M38/$M$36</f>
        <v>1.509513742071882</v>
      </c>
      <c r="P38" s="9"/>
    </row>
    <row r="39" spans="1:16" s="5" customFormat="1" ht="39.75" customHeight="1">
      <c r="A39" s="4">
        <v>4</v>
      </c>
      <c r="B39" s="6">
        <v>57</v>
      </c>
      <c r="C39" s="14" t="s">
        <v>73</v>
      </c>
      <c r="D39" s="16">
        <v>6</v>
      </c>
      <c r="E39" s="11" t="s">
        <v>7</v>
      </c>
      <c r="F39" s="44" t="s">
        <v>101</v>
      </c>
      <c r="G39" s="18">
        <f>H39+I39-J39</f>
        <v>0.037037037037037035</v>
      </c>
      <c r="H39" s="18">
        <v>0.01300925925925926</v>
      </c>
      <c r="I39" s="18">
        <v>0.024027777777777776</v>
      </c>
      <c r="J39" s="19"/>
      <c r="K39" s="19"/>
      <c r="L39" s="20" t="s">
        <v>131</v>
      </c>
      <c r="M39" s="18">
        <f>G39+K39</f>
        <v>0.037037037037037035</v>
      </c>
      <c r="N39" s="41">
        <v>4</v>
      </c>
      <c r="O39" s="23">
        <f>M39/$M$36</f>
        <v>1.6913319238900635</v>
      </c>
      <c r="P39" s="9"/>
    </row>
    <row r="42" spans="1:13" ht="19.5" customHeight="1">
      <c r="A42" s="24"/>
      <c r="B42" s="66" t="s">
        <v>18</v>
      </c>
      <c r="C42" s="66"/>
      <c r="D42" s="1"/>
      <c r="E42" s="3"/>
      <c r="F42" s="29" t="s">
        <v>93</v>
      </c>
      <c r="G42" s="26"/>
      <c r="H42" s="26"/>
      <c r="I42" s="26"/>
      <c r="J42" s="26"/>
      <c r="K42" s="26"/>
      <c r="L42" s="26"/>
      <c r="M42" s="26"/>
    </row>
    <row r="43" spans="1:7" ht="40.5" customHeight="1">
      <c r="A43" s="24"/>
      <c r="B43" s="66" t="s">
        <v>19</v>
      </c>
      <c r="C43" s="66"/>
      <c r="D43" s="1"/>
      <c r="E43" s="3"/>
      <c r="F43" s="29" t="s">
        <v>94</v>
      </c>
      <c r="G43" s="3"/>
    </row>
  </sheetData>
  <sheetProtection/>
  <mergeCells count="12">
    <mergeCell ref="C18:O18"/>
    <mergeCell ref="C20:O20"/>
    <mergeCell ref="B42:C42"/>
    <mergeCell ref="B43:C43"/>
    <mergeCell ref="C31:O31"/>
    <mergeCell ref="C33:O33"/>
    <mergeCell ref="C1:O1"/>
    <mergeCell ref="C2:O2"/>
    <mergeCell ref="C3:O3"/>
    <mergeCell ref="C4:O4"/>
    <mergeCell ref="C5:O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60" zoomScaleNormal="60" zoomScalePageLayoutView="0" workbookViewId="0" topLeftCell="A1">
      <selection activeCell="C8" sqref="C8:E10"/>
    </sheetView>
  </sheetViews>
  <sheetFormatPr defaultColWidth="9.140625" defaultRowHeight="12.75"/>
  <cols>
    <col min="1" max="1" width="5.8515625" style="1" customWidth="1"/>
    <col min="2" max="2" width="6.57421875" style="2" customWidth="1"/>
    <col min="3" max="3" width="26.140625" style="2" bestFit="1" customWidth="1"/>
    <col min="4" max="4" width="40.8515625" style="2" customWidth="1"/>
    <col min="5" max="5" width="31.140625" style="1" customWidth="1"/>
    <col min="6" max="6" width="9.57421875" style="2" customWidth="1"/>
    <col min="7" max="7" width="14.140625" style="2" customWidth="1"/>
    <col min="8" max="8" width="15.57421875" style="2" customWidth="1"/>
    <col min="9" max="10" width="15.28125" style="2" customWidth="1"/>
    <col min="11" max="11" width="14.421875" style="2" customWidth="1"/>
    <col min="12" max="12" width="13.57421875" style="2" bestFit="1" customWidth="1"/>
    <col min="13" max="14" width="14.8515625" style="2" customWidth="1"/>
    <col min="15" max="15" width="11.00390625" style="2" bestFit="1" customWidth="1"/>
    <col min="16" max="16" width="12.28125" style="2" customWidth="1"/>
    <col min="17" max="17" width="11.8515625" style="2" customWidth="1"/>
    <col min="18" max="16384" width="9.140625" style="2" customWidth="1"/>
  </cols>
  <sheetData>
    <row r="1" spans="1:15" ht="33">
      <c r="A1" s="24"/>
      <c r="D1" s="70" t="s">
        <v>20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33">
      <c r="A2" s="24"/>
      <c r="D2" s="70" t="s">
        <v>74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33">
      <c r="A3" s="24"/>
      <c r="D3" s="71" t="s">
        <v>134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s="49" customFormat="1" ht="12.75" customHeight="1">
      <c r="A4" s="48"/>
      <c r="E4" s="3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20.25">
      <c r="A5" s="24"/>
      <c r="D5" s="64" t="s">
        <v>155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20.25">
      <c r="A6" s="24"/>
      <c r="B6" s="50"/>
      <c r="C6" s="50" t="s">
        <v>21</v>
      </c>
      <c r="D6" s="50"/>
      <c r="E6" s="50"/>
      <c r="F6" s="47"/>
      <c r="G6" s="26"/>
      <c r="H6" s="26"/>
      <c r="I6" s="26"/>
      <c r="J6" s="26"/>
      <c r="K6" s="51"/>
      <c r="L6" s="51"/>
      <c r="M6" s="26"/>
      <c r="O6" s="51" t="s">
        <v>80</v>
      </c>
    </row>
    <row r="7" spans="1:17" s="5" customFormat="1" ht="47.25" customHeight="1">
      <c r="A7" s="4" t="s">
        <v>2</v>
      </c>
      <c r="B7" s="12" t="s">
        <v>1</v>
      </c>
      <c r="C7" s="13" t="s">
        <v>135</v>
      </c>
      <c r="D7" s="13" t="s">
        <v>10</v>
      </c>
      <c r="E7" s="13" t="s">
        <v>136</v>
      </c>
      <c r="F7" s="13" t="s">
        <v>5</v>
      </c>
      <c r="G7" s="17" t="s">
        <v>9</v>
      </c>
      <c r="H7" s="52" t="s">
        <v>137</v>
      </c>
      <c r="I7" s="52" t="s">
        <v>138</v>
      </c>
      <c r="J7" s="52" t="s">
        <v>139</v>
      </c>
      <c r="K7" s="10" t="s">
        <v>11</v>
      </c>
      <c r="L7" s="10" t="s">
        <v>3</v>
      </c>
      <c r="M7" s="17" t="s">
        <v>12</v>
      </c>
      <c r="N7" s="17" t="s">
        <v>13</v>
      </c>
      <c r="O7" s="22" t="s">
        <v>4</v>
      </c>
      <c r="P7" s="22" t="s">
        <v>14</v>
      </c>
      <c r="Q7" s="17" t="s">
        <v>15</v>
      </c>
    </row>
    <row r="8" spans="1:17" s="54" customFormat="1" ht="79.5" customHeight="1">
      <c r="A8" s="4">
        <v>1</v>
      </c>
      <c r="B8" s="57">
        <v>9</v>
      </c>
      <c r="C8" s="7" t="s">
        <v>23</v>
      </c>
      <c r="D8" s="7" t="s">
        <v>23</v>
      </c>
      <c r="E8" s="55" t="s">
        <v>156</v>
      </c>
      <c r="F8" s="58">
        <v>53</v>
      </c>
      <c r="G8" s="59">
        <f aca="true" t="shared" si="0" ref="G8:G13">H8+I8+J8-K8</f>
        <v>0.033229166666666664</v>
      </c>
      <c r="H8" s="60">
        <v>0.011249999999999998</v>
      </c>
      <c r="I8" s="60">
        <v>0.02113425925925926</v>
      </c>
      <c r="J8" s="60">
        <v>0.0008449074074074075</v>
      </c>
      <c r="K8" s="19"/>
      <c r="L8" s="19"/>
      <c r="M8" s="20" t="s">
        <v>55</v>
      </c>
      <c r="N8" s="59">
        <f aca="true" t="shared" si="1" ref="N8:N13">G8+L8</f>
        <v>0.033229166666666664</v>
      </c>
      <c r="O8" s="21">
        <v>1</v>
      </c>
      <c r="P8" s="23">
        <f aca="true" t="shared" si="2" ref="P8:P13">N8/$N$8</f>
        <v>1</v>
      </c>
      <c r="Q8" s="9"/>
    </row>
    <row r="9" spans="1:17" s="5" customFormat="1" ht="79.5" customHeight="1">
      <c r="A9" s="4">
        <v>2</v>
      </c>
      <c r="B9" s="57">
        <v>2</v>
      </c>
      <c r="C9" s="61" t="s">
        <v>8</v>
      </c>
      <c r="D9" s="7" t="s">
        <v>147</v>
      </c>
      <c r="E9" s="55" t="s">
        <v>154</v>
      </c>
      <c r="F9" s="56">
        <v>100</v>
      </c>
      <c r="G9" s="59">
        <f t="shared" si="0"/>
        <v>0.035960648148148144</v>
      </c>
      <c r="H9" s="60">
        <v>0.012129629629629629</v>
      </c>
      <c r="I9" s="60">
        <v>0.023055555555555555</v>
      </c>
      <c r="J9" s="60">
        <v>0.000775462962962963</v>
      </c>
      <c r="K9" s="19"/>
      <c r="L9" s="19"/>
      <c r="M9" s="20" t="s">
        <v>148</v>
      </c>
      <c r="N9" s="59">
        <f t="shared" si="1"/>
        <v>0.035960648148148144</v>
      </c>
      <c r="O9" s="21">
        <v>2</v>
      </c>
      <c r="P9" s="23">
        <f t="shared" si="2"/>
        <v>1.0822013235806338</v>
      </c>
      <c r="Q9" s="9"/>
    </row>
    <row r="10" spans="1:17" s="5" customFormat="1" ht="79.5" customHeight="1">
      <c r="A10" s="4">
        <v>3</v>
      </c>
      <c r="B10" s="57">
        <v>8</v>
      </c>
      <c r="C10" s="61" t="s">
        <v>8</v>
      </c>
      <c r="D10" s="7" t="s">
        <v>144</v>
      </c>
      <c r="E10" s="55" t="s">
        <v>153</v>
      </c>
      <c r="F10" s="56">
        <v>66</v>
      </c>
      <c r="G10" s="59">
        <f t="shared" si="0"/>
        <v>0.040162037037037045</v>
      </c>
      <c r="H10" s="60">
        <v>0.011932870370370371</v>
      </c>
      <c r="I10" s="60">
        <v>0.02763888888888889</v>
      </c>
      <c r="J10" s="60">
        <v>0.0005902777777777778</v>
      </c>
      <c r="K10" s="19"/>
      <c r="L10" s="19"/>
      <c r="M10" s="20" t="s">
        <v>149</v>
      </c>
      <c r="N10" s="59">
        <f t="shared" si="1"/>
        <v>0.040162037037037045</v>
      </c>
      <c r="O10" s="21">
        <v>3</v>
      </c>
      <c r="P10" s="23">
        <f t="shared" si="2"/>
        <v>1.2086381051898296</v>
      </c>
      <c r="Q10" s="9"/>
    </row>
    <row r="11" spans="1:17" s="5" customFormat="1" ht="79.5" customHeight="1">
      <c r="A11" s="4">
        <v>4</v>
      </c>
      <c r="B11" s="57">
        <v>6</v>
      </c>
      <c r="C11" s="8" t="s">
        <v>7</v>
      </c>
      <c r="D11" s="7" t="s">
        <v>145</v>
      </c>
      <c r="E11" s="55" t="s">
        <v>159</v>
      </c>
      <c r="F11" s="56">
        <v>26</v>
      </c>
      <c r="G11" s="59">
        <f t="shared" si="0"/>
        <v>0.05103009259259259</v>
      </c>
      <c r="H11" s="60">
        <v>0.015844907407407408</v>
      </c>
      <c r="I11" s="60">
        <v>0.03467592592592592</v>
      </c>
      <c r="J11" s="60">
        <v>0.0005092592592592592</v>
      </c>
      <c r="K11" s="19"/>
      <c r="L11" s="19"/>
      <c r="M11" s="20" t="s">
        <v>150</v>
      </c>
      <c r="N11" s="59">
        <f t="shared" si="1"/>
        <v>0.05103009259259259</v>
      </c>
      <c r="O11" s="41">
        <v>4</v>
      </c>
      <c r="P11" s="23">
        <f t="shared" si="2"/>
        <v>1.5357018460466738</v>
      </c>
      <c r="Q11" s="9"/>
    </row>
    <row r="12" spans="1:17" s="5" customFormat="1" ht="79.5" customHeight="1">
      <c r="A12" s="4">
        <v>5</v>
      </c>
      <c r="B12" s="57">
        <v>4</v>
      </c>
      <c r="C12" s="8" t="s">
        <v>7</v>
      </c>
      <c r="D12" s="7" t="s">
        <v>146</v>
      </c>
      <c r="E12" s="55" t="s">
        <v>157</v>
      </c>
      <c r="F12" s="58">
        <v>19</v>
      </c>
      <c r="G12" s="59">
        <f t="shared" si="0"/>
        <v>0.05888888888888889</v>
      </c>
      <c r="H12" s="60">
        <v>0.016342592592592593</v>
      </c>
      <c r="I12" s="60">
        <v>0.04164351851851852</v>
      </c>
      <c r="J12" s="60">
        <v>0.0009027777777777778</v>
      </c>
      <c r="K12" s="19"/>
      <c r="L12" s="19">
        <v>5.7870370370370366E-05</v>
      </c>
      <c r="M12" s="20" t="s">
        <v>151</v>
      </c>
      <c r="N12" s="59">
        <f t="shared" si="1"/>
        <v>0.05894675925925926</v>
      </c>
      <c r="O12" s="41">
        <v>5</v>
      </c>
      <c r="P12" s="23">
        <f t="shared" si="2"/>
        <v>1.773946360153257</v>
      </c>
      <c r="Q12" s="9"/>
    </row>
    <row r="13" spans="1:17" s="5" customFormat="1" ht="79.5" customHeight="1">
      <c r="A13" s="4">
        <v>6</v>
      </c>
      <c r="B13" s="57">
        <v>10</v>
      </c>
      <c r="C13" s="8" t="s">
        <v>7</v>
      </c>
      <c r="D13" s="7" t="s">
        <v>140</v>
      </c>
      <c r="E13" s="55" t="s">
        <v>158</v>
      </c>
      <c r="F13" s="56">
        <v>46</v>
      </c>
      <c r="G13" s="59">
        <f t="shared" si="0"/>
        <v>0.06349537037037037</v>
      </c>
      <c r="H13" s="60">
        <v>0.017511574074074072</v>
      </c>
      <c r="I13" s="60">
        <v>0.04270833333333333</v>
      </c>
      <c r="J13" s="60">
        <v>0.003275462962962963</v>
      </c>
      <c r="K13" s="19"/>
      <c r="L13" s="19"/>
      <c r="M13" s="20" t="s">
        <v>152</v>
      </c>
      <c r="N13" s="59">
        <f t="shared" si="1"/>
        <v>0.06349537037037037</v>
      </c>
      <c r="O13" s="41">
        <v>6</v>
      </c>
      <c r="P13" s="23">
        <f t="shared" si="2"/>
        <v>1.9108324625566007</v>
      </c>
      <c r="Q13" s="9"/>
    </row>
    <row r="15" spans="1:14" ht="20.25">
      <c r="A15" s="24"/>
      <c r="B15" s="66" t="s">
        <v>18</v>
      </c>
      <c r="C15" s="66"/>
      <c r="D15" s="1"/>
      <c r="E15" s="3"/>
      <c r="F15" s="46" t="s">
        <v>93</v>
      </c>
      <c r="G15" s="26"/>
      <c r="H15" s="26"/>
      <c r="I15" s="26"/>
      <c r="J15" s="26"/>
      <c r="K15" s="26"/>
      <c r="L15" s="26"/>
      <c r="M15" s="26"/>
      <c r="N15" s="26"/>
    </row>
    <row r="16" spans="1:7" ht="40.5" customHeight="1">
      <c r="A16" s="24"/>
      <c r="B16" s="66" t="s">
        <v>19</v>
      </c>
      <c r="C16" s="66"/>
      <c r="D16" s="1"/>
      <c r="E16" s="3"/>
      <c r="F16" s="46" t="s">
        <v>94</v>
      </c>
      <c r="G16" s="3"/>
    </row>
  </sheetData>
  <sheetProtection/>
  <mergeCells count="7">
    <mergeCell ref="B16:C16"/>
    <mergeCell ref="D1:O1"/>
    <mergeCell ref="D2:O2"/>
    <mergeCell ref="D3:O3"/>
    <mergeCell ref="F4:O4"/>
    <mergeCell ref="D5:O5"/>
    <mergeCell ref="B15:C15"/>
  </mergeCells>
  <printOptions/>
  <pageMargins left="0.17" right="0.17" top="1.27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2011-12-06T17:00:03Z</cp:lastPrinted>
  <dcterms:created xsi:type="dcterms:W3CDTF">1996-10-08T23:32:33Z</dcterms:created>
  <dcterms:modified xsi:type="dcterms:W3CDTF">2011-12-07T09:35:18Z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