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320" windowHeight="14700" activeTab="4"/>
  </bookViews>
  <sheets>
    <sheet name="2кл М" sheetId="1" r:id="rId1"/>
    <sheet name="2кл Ж" sheetId="2" r:id="rId2"/>
    <sheet name="4кл М" sheetId="3" r:id="rId3"/>
    <sheet name="4кл Ж" sheetId="4" r:id="rId4"/>
    <sheet name="ВУЗы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'2кл Ж'!$A$4:$Q$43</definedName>
    <definedName name="_xlnm._FilterDatabase" localSheetId="0" hidden="1">'2кл М'!$A$4:$Q$83</definedName>
    <definedName name="_xlnm._FilterDatabase" localSheetId="3" hidden="1">'4кл Ж'!$A$4:$R$11</definedName>
    <definedName name="_xlnm._FilterDatabase" localSheetId="2" hidden="1">'4кл М'!$A$4:$R$32</definedName>
    <definedName name="_xlnm._FilterDatabase" localSheetId="4" hidden="1">'ВУЗы'!$A$4:$J$104</definedName>
    <definedName name="DataAll">#REF!</definedName>
    <definedName name="DataChel">#REF!</definedName>
    <definedName name="DistKrName1">'[3]tmp'!$F$31</definedName>
    <definedName name="DistKrName2">'[4]tmp'!$F$32</definedName>
    <definedName name="DistKrName3">'[4]tmp'!$F$33</definedName>
    <definedName name="DistVariant">'[4]tmp'!$B$28:$B$30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Mesto">'[5]Проверка документов'!$L$3</definedName>
    <definedName name="Shapka1">'[4]tmp'!$A$1</definedName>
    <definedName name="Shapka2">'[4]tmp'!$A$2</definedName>
    <definedName name="ShapkaData">'[4]tmp'!$A$3</definedName>
    <definedName name="ShapkaWhere">'[4]tmp'!$K$3</definedName>
    <definedName name="Variant1">'[4]tmp'!$C$31</definedName>
    <definedName name="Variant2">'[4]tmp'!$C$32</definedName>
    <definedName name="Variant3">'[4]tmp'!$C$33</definedName>
    <definedName name="VitrinaList">'[2]Start'!$F$17:$F$34</definedName>
    <definedName name="VitrinaNum">'[2]Start'!$F$15</definedName>
    <definedName name="Пол">'[3]tmp'!$F$42:$F$43</definedName>
    <definedName name="Разряды">'[3]tmp'!$C$43:$C$54</definedName>
    <definedName name="Таблица_разрядов">'[3]tmp'!$C$42:$D$54</definedName>
  </definedNames>
  <calcPr fullCalcOnLoad="1"/>
</workbook>
</file>

<file path=xl/sharedStrings.xml><?xml version="1.0" encoding="utf-8"?>
<sst xmlns="http://schemas.openxmlformats.org/spreadsheetml/2006/main" count="853" uniqueCount="217">
  <si>
    <t xml:space="preserve">09 октября 2011г.   </t>
  </si>
  <si>
    <t>г.Москва, Природно-исторический парк «Битцевский лес»</t>
  </si>
  <si>
    <t>№ п/п</t>
  </si>
  <si>
    <t>№ участника</t>
  </si>
  <si>
    <t>Участник</t>
  </si>
  <si>
    <t>Год</t>
  </si>
  <si>
    <t>Разряд</t>
  </si>
  <si>
    <t>Этап 1. Ориентирование</t>
  </si>
  <si>
    <t>Этап 1. Навесная переправа с узлом</t>
  </si>
  <si>
    <t>Этап 2. Спуск по наклонной навесной переправе</t>
  </si>
  <si>
    <t>Этап 3. Спуск</t>
  </si>
  <si>
    <t>Этап 4. Вертикальный маятник</t>
  </si>
  <si>
    <t>Время на дистанции</t>
  </si>
  <si>
    <t>кол-во снятий</t>
  </si>
  <si>
    <t>Место</t>
  </si>
  <si>
    <t>Примечание</t>
  </si>
  <si>
    <t>б/р</t>
  </si>
  <si>
    <t>III</t>
  </si>
  <si>
    <t>сн</t>
  </si>
  <si>
    <t>прев. КВ</t>
  </si>
  <si>
    <t>I</t>
  </si>
  <si>
    <t>КМС</t>
  </si>
  <si>
    <t>II</t>
  </si>
  <si>
    <t>ВУЗ</t>
  </si>
  <si>
    <t>Лавринович Артем</t>
  </si>
  <si>
    <t>РМАТ</t>
  </si>
  <si>
    <t>Тимохов Павел</t>
  </si>
  <si>
    <t>МГСУ</t>
  </si>
  <si>
    <t>Будин Олег</t>
  </si>
  <si>
    <t>МИСиС</t>
  </si>
  <si>
    <t>Баранов Евгений</t>
  </si>
  <si>
    <t>Титов Алексей</t>
  </si>
  <si>
    <t>Огрызков Алексей</t>
  </si>
  <si>
    <t>МАИ</t>
  </si>
  <si>
    <t>Чалдышкин Александр</t>
  </si>
  <si>
    <t>Орлов Вадим</t>
  </si>
  <si>
    <t>Яременко Денис</t>
  </si>
  <si>
    <t>Клебан Александр</t>
  </si>
  <si>
    <t>МГУ</t>
  </si>
  <si>
    <t>Борисов Антон</t>
  </si>
  <si>
    <t>АГЗ МЧС</t>
  </si>
  <si>
    <t>Бузинов Алексей</t>
  </si>
  <si>
    <t>Тасаев Алексей</t>
  </si>
  <si>
    <t>РГУФКСиТ</t>
  </si>
  <si>
    <t>Протопопов Сергей</t>
  </si>
  <si>
    <t>Привалов Владимир</t>
  </si>
  <si>
    <t>МТУСИ</t>
  </si>
  <si>
    <t>Ягодин Василий</t>
  </si>
  <si>
    <t>МАрхИ</t>
  </si>
  <si>
    <t>Маслов Александр</t>
  </si>
  <si>
    <t>Хромченко Павел</t>
  </si>
  <si>
    <t>Косилов Илья</t>
  </si>
  <si>
    <t>Русаков Алексей</t>
  </si>
  <si>
    <t>МИФИ</t>
  </si>
  <si>
    <t>Губанов Алексей</t>
  </si>
  <si>
    <t>МГАУ</t>
  </si>
  <si>
    <t>Воеводин Алексей</t>
  </si>
  <si>
    <t>Бикчурин Рустам</t>
  </si>
  <si>
    <t>Ковальков Михаил</t>
  </si>
  <si>
    <t>Чуфаров Сергей</t>
  </si>
  <si>
    <t>Дьяченко Михаил</t>
  </si>
  <si>
    <t>Гаджиев Рагим</t>
  </si>
  <si>
    <t>Пасынков Николай</t>
  </si>
  <si>
    <t>Кунгурцев Иван</t>
  </si>
  <si>
    <t>Афанасьев Олег</t>
  </si>
  <si>
    <t>Лаврентьев Дмитрий</t>
  </si>
  <si>
    <t>Игнатьев Константин</t>
  </si>
  <si>
    <t>Новосёлов Александр</t>
  </si>
  <si>
    <t>Смуров Александр</t>
  </si>
  <si>
    <t>Титов Константин</t>
  </si>
  <si>
    <t>Горбатенко Антон</t>
  </si>
  <si>
    <t>Антонов Денис</t>
  </si>
  <si>
    <t>Каменский Виктор</t>
  </si>
  <si>
    <t>МИЭМ</t>
  </si>
  <si>
    <t>Добрица Михаил</t>
  </si>
  <si>
    <t>Шапошников Дмитрий</t>
  </si>
  <si>
    <t>Бочаров Андрей</t>
  </si>
  <si>
    <t>Имаев Ахсан</t>
  </si>
  <si>
    <t>МГТУ им.Н.Э.Баумана</t>
  </si>
  <si>
    <t>Единархов Андрей</t>
  </si>
  <si>
    <t>Пугачёв Денис</t>
  </si>
  <si>
    <t>Сурков Алексей</t>
  </si>
  <si>
    <t>МЭИ</t>
  </si>
  <si>
    <t>Шавычкин Антон</t>
  </si>
  <si>
    <t>Силин Александр</t>
  </si>
  <si>
    <t>Нефедьев Владимир</t>
  </si>
  <si>
    <t>Котляров Никита</t>
  </si>
  <si>
    <t>Поляков Константин</t>
  </si>
  <si>
    <t>Алексеев Дмитрий</t>
  </si>
  <si>
    <t>Фатов Федор</t>
  </si>
  <si>
    <t>Миняев Сергей</t>
  </si>
  <si>
    <t>Мещеряков Александр</t>
  </si>
  <si>
    <t>Косенков Михаил</t>
  </si>
  <si>
    <t>Полутин Сергей</t>
  </si>
  <si>
    <t>Сайфуллин Ильдар</t>
  </si>
  <si>
    <t>Фарукшин Александр</t>
  </si>
  <si>
    <t>Тимирясов Инар</t>
  </si>
  <si>
    <t>Ручкин Юрий</t>
  </si>
  <si>
    <t>Коноваленко Федор</t>
  </si>
  <si>
    <t>Морозов Алексей</t>
  </si>
  <si>
    <t>Камалов Александр</t>
  </si>
  <si>
    <t>Упоров Дмитрий</t>
  </si>
  <si>
    <t>Гурбанов Федор</t>
  </si>
  <si>
    <t>Деарт Иван</t>
  </si>
  <si>
    <t>Камбур Петр</t>
  </si>
  <si>
    <t>Ломтев Андрей</t>
  </si>
  <si>
    <t>Плахин Сергей</t>
  </si>
  <si>
    <t xml:space="preserve">Замотаев Антон </t>
  </si>
  <si>
    <t>Копытов Иван</t>
  </si>
  <si>
    <t>Онохин Игорь</t>
  </si>
  <si>
    <t>Обрывалин Дмитрий</t>
  </si>
  <si>
    <t>Виноградов Александр</t>
  </si>
  <si>
    <t>Мишаков Сергей</t>
  </si>
  <si>
    <t>Беляев Иван</t>
  </si>
  <si>
    <t>сн с дист</t>
  </si>
  <si>
    <t>Время на дистанции с учетом штрафов</t>
  </si>
  <si>
    <t>Петровская Вероника</t>
  </si>
  <si>
    <t>Мартемьянова Юлия</t>
  </si>
  <si>
    <t>Филиппова Светлана</t>
  </si>
  <si>
    <t>Богданова Александра</t>
  </si>
  <si>
    <t>Ярошевская Анна</t>
  </si>
  <si>
    <t>Сазонова Анна</t>
  </si>
  <si>
    <t>Зеленцова Екатерина</t>
  </si>
  <si>
    <t>МС</t>
  </si>
  <si>
    <t>Пономарева Елизавета</t>
  </si>
  <si>
    <t>Магдалёва Полина</t>
  </si>
  <si>
    <t>Николаева Наталья</t>
  </si>
  <si>
    <t>Ефименко Анастасия</t>
  </si>
  <si>
    <t>Дымбицкая Валерия</t>
  </si>
  <si>
    <t>Кучумова Светлана</t>
  </si>
  <si>
    <t>Токарева Анна</t>
  </si>
  <si>
    <t>Тростянецкая Наталья</t>
  </si>
  <si>
    <t>Болдина Беата</t>
  </si>
  <si>
    <t>Калистратова Вера</t>
  </si>
  <si>
    <t>Матвеева Екатерина</t>
  </si>
  <si>
    <t>Цимбалова Екатерина</t>
  </si>
  <si>
    <t>Шкуратова Вероника</t>
  </si>
  <si>
    <t>Торицина Анастасия</t>
  </si>
  <si>
    <t>Вакулинская Александра</t>
  </si>
  <si>
    <t>Олейник Александра</t>
  </si>
  <si>
    <t>Рудева Светлана</t>
  </si>
  <si>
    <t>Рыжова Александра</t>
  </si>
  <si>
    <t>Сердцева Аксинья</t>
  </si>
  <si>
    <t>Шиляева Елизавета</t>
  </si>
  <si>
    <t>Богачева Галина</t>
  </si>
  <si>
    <t>Бебко Мария</t>
  </si>
  <si>
    <t>Елицур Дарья</t>
  </si>
  <si>
    <t>Хлебосолова Александра</t>
  </si>
  <si>
    <t>Щербакова Дарья</t>
  </si>
  <si>
    <t>Красноперова Екатерина</t>
  </si>
  <si>
    <t>Лиханова Анжелика</t>
  </si>
  <si>
    <t>Белова Полина</t>
  </si>
  <si>
    <t>МГМСУ</t>
  </si>
  <si>
    <t>Результат с учетом снятий</t>
  </si>
  <si>
    <t>Очки в зачет ВУЗа</t>
  </si>
  <si>
    <t>Главный судья____________________________ /А.А. Ступаков/</t>
  </si>
  <si>
    <t>Главный секретарь ________________________ /Е.А. Волокитина/</t>
  </si>
  <si>
    <t>прев.КВ</t>
  </si>
  <si>
    <t>МОСКОВСКИЕ СТУДЕНЧЕСКИЕ ИГРЫ "БУРЕВЕСТНИК"</t>
  </si>
  <si>
    <t>Этап. Ориентирование в заданном направлении</t>
  </si>
  <si>
    <t>Этап 1. Навесная переправа</t>
  </si>
  <si>
    <t>Этап 2. Спуск</t>
  </si>
  <si>
    <t>Блок этапов  3- 5.  Наклонная навесная переправа – Спуск – Подъем</t>
  </si>
  <si>
    <t xml:space="preserve">Блок этапов  6- 7.  Наклонная навесная переправа — Спуск </t>
  </si>
  <si>
    <t>Блок этапов 8-9. Навесная переправа – Параллельные перила</t>
  </si>
  <si>
    <t>Время на дистанции с учетом отсечек</t>
  </si>
  <si>
    <t>Ольховский Дмитрий</t>
  </si>
  <si>
    <t>Лукьянов Павел</t>
  </si>
  <si>
    <t>Рябов Сергей</t>
  </si>
  <si>
    <t>Перфилов Илья</t>
  </si>
  <si>
    <t>Рябых Сергей</t>
  </si>
  <si>
    <t>Другов Александр</t>
  </si>
  <si>
    <t>Петухов Дмитрий</t>
  </si>
  <si>
    <t>Алексеюк Николай</t>
  </si>
  <si>
    <t>Путилов Яков</t>
  </si>
  <si>
    <t>Поромов Артем</t>
  </si>
  <si>
    <t>Федин Михаил</t>
  </si>
  <si>
    <t>Дудников Владимир</t>
  </si>
  <si>
    <t>Кассин Дмитрий</t>
  </si>
  <si>
    <t>Назаров Максим</t>
  </si>
  <si>
    <t>Альберт Евгений</t>
  </si>
  <si>
    <t>Василенко Василий</t>
  </si>
  <si>
    <t>Поляков Алексей</t>
  </si>
  <si>
    <t>Комаров Павел</t>
  </si>
  <si>
    <t>Горбатенко Роман</t>
  </si>
  <si>
    <t>Бушков Роман</t>
  </si>
  <si>
    <t>Семенов Павел</t>
  </si>
  <si>
    <t>Лаптев Дмитрий</t>
  </si>
  <si>
    <t>Синицкий Артем</t>
  </si>
  <si>
    <t>Иванов Иван</t>
  </si>
  <si>
    <t>Жердев Кирилл</t>
  </si>
  <si>
    <t>Чепкасова Анастасия</t>
  </si>
  <si>
    <t>Лозьянова Елена</t>
  </si>
  <si>
    <t>Зинова Татьяна</t>
  </si>
  <si>
    <t>Полякова Марина</t>
  </si>
  <si>
    <t>Яровитчук Евгения</t>
  </si>
  <si>
    <t>Долгополова Александра</t>
  </si>
  <si>
    <t>Свольская Анастасия</t>
  </si>
  <si>
    <t>Класс дист.</t>
  </si>
  <si>
    <t>Пол</t>
  </si>
  <si>
    <t>м</t>
  </si>
  <si>
    <t>ж</t>
  </si>
  <si>
    <t>Сумма очков</t>
  </si>
  <si>
    <t>Место ВУЗа</t>
  </si>
  <si>
    <t>МФТИ</t>
  </si>
  <si>
    <t>РХТУ им. Менделеева</t>
  </si>
  <si>
    <r>
      <t xml:space="preserve">Протокол соревнований
</t>
    </r>
    <r>
      <rPr>
        <b/>
        <u val="single"/>
        <sz val="14"/>
        <rFont val="Arial"/>
        <family val="2"/>
      </rPr>
      <t>(зачет ВУЗов)</t>
    </r>
  </si>
  <si>
    <t>Протокол соревнований в дисциплине "Дистанция - пешеходная"  4 класса
МУЖЧИНЫ</t>
  </si>
  <si>
    <t>Протокол соревнований в дисциплине "Дистанция - пешеходная"  4 класса
ЖЕНЩИНЫ</t>
  </si>
  <si>
    <t>Протокол соревнований в дисциплине "Дистанция - пешеходная"  2 класса
ЖЕНЩИНЫ</t>
  </si>
  <si>
    <t>Протокол соревнований в дисциплине "Дистанция - пешеходная"  2 класса
МУЖЧИНЫ</t>
  </si>
  <si>
    <t>Место уч.</t>
  </si>
  <si>
    <t>Асафьева Наталия</t>
  </si>
  <si>
    <t>МГТУ им. Н.Э.Баумана</t>
  </si>
  <si>
    <t>Титов Юрий</t>
  </si>
  <si>
    <t>Лизунова Анна</t>
  </si>
  <si>
    <t>Зверков Павел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</si>
</sst>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h:mm:ss;@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[$-FC19]d\ mmmm\ yyyy\ &quot;г.&quot;"/>
    <numFmt numFmtId="191" formatCode="yyyy"/>
    <numFmt numFmtId="192" formatCode="hh:mm"/>
    <numFmt numFmtId="193" formatCode="0.000"/>
    <numFmt numFmtId="194" formatCode="0.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1"/>
      <name val="Arial"/>
      <family val="0"/>
    </font>
    <font>
      <b/>
      <u val="single"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45" fontId="2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6" fillId="0" borderId="10" xfId="0" applyFont="1" applyFill="1" applyBorder="1" applyAlignment="1">
      <alignment textRotation="90" wrapText="1"/>
    </xf>
    <xf numFmtId="0" fontId="26" fillId="0" borderId="11" xfId="0" applyFont="1" applyFill="1" applyBorder="1" applyAlignment="1">
      <alignment horizontal="center" textRotation="90"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horizontal="center" textRotation="90" wrapText="1"/>
    </xf>
    <xf numFmtId="0" fontId="26" fillId="0" borderId="14" xfId="0" applyFont="1" applyFill="1" applyBorder="1" applyAlignment="1">
      <alignment horizontal="center" textRotation="90" wrapText="1"/>
    </xf>
    <xf numFmtId="0" fontId="21" fillId="0" borderId="11" xfId="0" applyFont="1" applyFill="1" applyBorder="1" applyAlignment="1">
      <alignment horizontal="center" textRotation="90" wrapText="1"/>
    </xf>
    <xf numFmtId="0" fontId="21" fillId="0" borderId="13" xfId="0" applyFont="1" applyFill="1" applyBorder="1" applyAlignment="1">
      <alignment horizontal="center" textRotation="90" wrapText="1"/>
    </xf>
    <xf numFmtId="0" fontId="21" fillId="0" borderId="15" xfId="0" applyFont="1" applyFill="1" applyBorder="1" applyAlignment="1">
      <alignment horizontal="center" textRotation="90" wrapText="1"/>
    </xf>
    <xf numFmtId="0" fontId="26" fillId="0" borderId="12" xfId="0" applyFont="1" applyFill="1" applyBorder="1" applyAlignment="1">
      <alignment horizontal="center" textRotation="90" wrapText="1"/>
    </xf>
    <xf numFmtId="49" fontId="27" fillId="0" borderId="12" xfId="0" applyNumberFormat="1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0" fillId="0" borderId="0" xfId="0" applyNumberFormat="1" applyFont="1" applyFill="1" applyAlignment="1">
      <alignment wrapText="1"/>
    </xf>
    <xf numFmtId="17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16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28" fillId="0" borderId="19" xfId="0" applyFont="1" applyFill="1" applyBorder="1" applyAlignment="1">
      <alignment horizontal="right" wrapText="1"/>
    </xf>
    <xf numFmtId="0" fontId="28" fillId="0" borderId="19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1" fontId="0" fillId="0" borderId="22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24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/>
    </xf>
    <xf numFmtId="20" fontId="21" fillId="0" borderId="0" xfId="0" applyNumberFormat="1" applyFont="1" applyFill="1" applyAlignment="1">
      <alignment horizontal="right"/>
    </xf>
    <xf numFmtId="20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0" fillId="0" borderId="25" xfId="0" applyFont="1" applyFill="1" applyBorder="1" applyAlignment="1">
      <alignment/>
    </xf>
    <xf numFmtId="0" fontId="24" fillId="0" borderId="26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28" fillId="0" borderId="22" xfId="0" applyFont="1" applyFill="1" applyBorder="1" applyAlignment="1">
      <alignment wrapText="1"/>
    </xf>
    <xf numFmtId="0" fontId="28" fillId="0" borderId="27" xfId="0" applyFont="1" applyFill="1" applyBorder="1" applyAlignment="1">
      <alignment horizontal="right" wrapText="1"/>
    </xf>
    <xf numFmtId="0" fontId="28" fillId="0" borderId="27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9" fontId="24" fillId="0" borderId="22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 wrapText="1"/>
    </xf>
    <xf numFmtId="0" fontId="0" fillId="0" borderId="18" xfId="0" applyFont="1" applyFill="1" applyBorder="1" applyAlignment="1" quotePrefix="1">
      <alignment horizontal="left" wrapText="1"/>
    </xf>
    <xf numFmtId="0" fontId="0" fillId="0" borderId="21" xfId="0" applyNumberFormat="1" applyFont="1" applyFill="1" applyBorder="1" applyAlignment="1">
      <alignment/>
    </xf>
    <xf numFmtId="45" fontId="0" fillId="0" borderId="17" xfId="0" applyNumberFormat="1" applyFont="1" applyFill="1" applyBorder="1" applyAlignment="1">
      <alignment/>
    </xf>
    <xf numFmtId="0" fontId="21" fillId="0" borderId="0" xfId="0" applyFont="1" applyFill="1" applyAlignment="1">
      <alignment horizontal="center" wrapText="1"/>
    </xf>
    <xf numFmtId="0" fontId="26" fillId="0" borderId="30" xfId="0" applyFont="1" applyFill="1" applyBorder="1" applyAlignment="1">
      <alignment textRotation="90" wrapText="1"/>
    </xf>
    <xf numFmtId="0" fontId="26" fillId="0" borderId="31" xfId="0" applyFont="1" applyFill="1" applyBorder="1" applyAlignment="1">
      <alignment horizontal="center" textRotation="90" wrapText="1"/>
    </xf>
    <xf numFmtId="0" fontId="26" fillId="0" borderId="32" xfId="0" applyFont="1" applyFill="1" applyBorder="1" applyAlignment="1">
      <alignment wrapText="1"/>
    </xf>
    <xf numFmtId="0" fontId="26" fillId="0" borderId="32" xfId="0" applyFont="1" applyFill="1" applyBorder="1" applyAlignment="1">
      <alignment horizontal="center" textRotation="90" wrapText="1"/>
    </xf>
    <xf numFmtId="0" fontId="26" fillId="0" borderId="33" xfId="0" applyFont="1" applyFill="1" applyBorder="1" applyAlignment="1">
      <alignment horizontal="center" textRotation="90" wrapText="1"/>
    </xf>
    <xf numFmtId="0" fontId="26" fillId="0" borderId="30" xfId="0" applyFont="1" applyFill="1" applyBorder="1" applyAlignment="1">
      <alignment horizontal="center" textRotation="90" wrapText="1"/>
    </xf>
    <xf numFmtId="21" fontId="0" fillId="0" borderId="28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 wrapText="1"/>
    </xf>
    <xf numFmtId="21" fontId="0" fillId="0" borderId="18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24" fillId="0" borderId="18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/>
    </xf>
    <xf numFmtId="2" fontId="23" fillId="0" borderId="0" xfId="0" applyNumberFormat="1" applyFont="1" applyFill="1" applyAlignment="1">
      <alignment horizontal="right"/>
    </xf>
    <xf numFmtId="2" fontId="26" fillId="0" borderId="13" xfId="0" applyNumberFormat="1" applyFont="1" applyFill="1" applyBorder="1" applyAlignment="1">
      <alignment horizontal="center" wrapText="1"/>
    </xf>
    <xf numFmtId="2" fontId="24" fillId="0" borderId="28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30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0" fontId="27" fillId="0" borderId="12" xfId="0" applyFont="1" applyFill="1" applyBorder="1" applyAlignment="1">
      <alignment horizontal="center" wrapText="1"/>
    </xf>
    <xf numFmtId="0" fontId="23" fillId="0" borderId="0" xfId="0" applyNumberFormat="1" applyFont="1" applyFill="1" applyAlignment="1">
      <alignment horizontal="right"/>
    </xf>
    <xf numFmtId="0" fontId="26" fillId="0" borderId="12" xfId="0" applyFont="1" applyFill="1" applyBorder="1" applyAlignment="1">
      <alignment horizontal="center" wrapText="1"/>
    </xf>
    <xf numFmtId="0" fontId="21" fillId="0" borderId="34" xfId="0" applyFont="1" applyFill="1" applyBorder="1" applyAlignment="1">
      <alignment horizontal="center" textRotation="90" wrapText="1"/>
    </xf>
    <xf numFmtId="0" fontId="26" fillId="0" borderId="35" xfId="0" applyFont="1" applyFill="1" applyBorder="1" applyAlignment="1">
      <alignment horizontal="center" textRotation="90" wrapText="1"/>
    </xf>
    <xf numFmtId="0" fontId="24" fillId="0" borderId="1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21" fontId="0" fillId="0" borderId="37" xfId="0" applyNumberFormat="1" applyFont="1" applyFill="1" applyBorder="1" applyAlignment="1">
      <alignment horizontal="center"/>
    </xf>
    <xf numFmtId="21" fontId="0" fillId="0" borderId="20" xfId="0" applyNumberFormat="1" applyFont="1" applyFill="1" applyBorder="1" applyAlignment="1">
      <alignment/>
    </xf>
    <xf numFmtId="0" fontId="24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6" fillId="0" borderId="11" xfId="0" applyFont="1" applyFill="1" applyBorder="1" applyAlignment="1">
      <alignment textRotation="90" wrapText="1"/>
    </xf>
    <xf numFmtId="0" fontId="0" fillId="0" borderId="0" xfId="0" applyFont="1" applyFill="1" applyAlignment="1">
      <alignment horizontal="right"/>
    </xf>
    <xf numFmtId="178" fontId="0" fillId="0" borderId="0" xfId="0" applyNumberFormat="1" applyFont="1" applyFill="1" applyBorder="1" applyAlignment="1">
      <alignment/>
    </xf>
    <xf numFmtId="0" fontId="27" fillId="0" borderId="13" xfId="0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center" wrapText="1"/>
    </xf>
    <xf numFmtId="0" fontId="28" fillId="0" borderId="18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8" fillId="0" borderId="32" xfId="0" applyFont="1" applyFill="1" applyBorder="1" applyAlignment="1">
      <alignment horizontal="center" wrapText="1"/>
    </xf>
    <xf numFmtId="2" fontId="24" fillId="0" borderId="33" xfId="0" applyNumberFormat="1" applyFont="1" applyFill="1" applyBorder="1" applyAlignment="1">
      <alignment/>
    </xf>
    <xf numFmtId="2" fontId="27" fillId="0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wrapText="1"/>
    </xf>
    <xf numFmtId="0" fontId="0" fillId="0" borderId="24" xfId="0" applyFont="1" applyFill="1" applyBorder="1" applyAlignment="1" quotePrefix="1">
      <alignment horizontal="left" wrapText="1"/>
    </xf>
    <xf numFmtId="0" fontId="24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wrapText="1"/>
    </xf>
    <xf numFmtId="0" fontId="27" fillId="0" borderId="3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26" fillId="0" borderId="39" xfId="0" applyFont="1" applyFill="1" applyBorder="1" applyAlignment="1">
      <alignment textRotation="90" wrapText="1"/>
    </xf>
    <xf numFmtId="2" fontId="26" fillId="0" borderId="40" xfId="0" applyNumberFormat="1" applyFont="1" applyFill="1" applyBorder="1" applyAlignment="1">
      <alignment horizontal="center" wrapText="1"/>
    </xf>
    <xf numFmtId="2" fontId="26" fillId="0" borderId="41" xfId="0" applyNumberFormat="1" applyFont="1" applyFill="1" applyBorder="1" applyAlignment="1">
      <alignment horizontal="center" wrapText="1"/>
    </xf>
    <xf numFmtId="0" fontId="28" fillId="0" borderId="32" xfId="0" applyFont="1" applyFill="1" applyBorder="1" applyAlignment="1">
      <alignment wrapText="1"/>
    </xf>
    <xf numFmtId="0" fontId="28" fillId="0" borderId="42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/>
    </xf>
    <xf numFmtId="0" fontId="24" fillId="0" borderId="22" xfId="0" applyNumberFormat="1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wrapText="1"/>
    </xf>
    <xf numFmtId="0" fontId="28" fillId="0" borderId="44" xfId="0" applyFont="1" applyFill="1" applyBorder="1" applyAlignment="1">
      <alignment wrapText="1"/>
    </xf>
    <xf numFmtId="0" fontId="28" fillId="0" borderId="44" xfId="0" applyFont="1" applyFill="1" applyBorder="1" applyAlignment="1">
      <alignment horizontal="center" wrapText="1"/>
    </xf>
    <xf numFmtId="2" fontId="24" fillId="0" borderId="45" xfId="0" applyNumberFormat="1" applyFont="1" applyFill="1" applyBorder="1" applyAlignment="1">
      <alignment/>
    </xf>
    <xf numFmtId="2" fontId="24" fillId="0" borderId="20" xfId="0" applyNumberFormat="1" applyFont="1" applyFill="1" applyBorder="1" applyAlignment="1">
      <alignment/>
    </xf>
    <xf numFmtId="0" fontId="0" fillId="0" borderId="46" xfId="0" applyNumberFormat="1" applyFont="1" applyFill="1" applyBorder="1" applyAlignment="1">
      <alignment horizontal="center"/>
    </xf>
    <xf numFmtId="0" fontId="25" fillId="0" borderId="47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vertical="center" wrapText="1"/>
    </xf>
    <xf numFmtId="0" fontId="27" fillId="0" borderId="51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vertical="center" wrapText="1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2" fontId="27" fillId="0" borderId="28" xfId="0" applyNumberFormat="1" applyFont="1" applyFill="1" applyBorder="1" applyAlignment="1">
      <alignment horizontal="center" vertical="center"/>
    </xf>
    <xf numFmtId="2" fontId="27" fillId="0" borderId="20" xfId="0" applyNumberFormat="1" applyFont="1" applyFill="1" applyBorder="1" applyAlignment="1">
      <alignment horizontal="center" vertical="center"/>
    </xf>
    <xf numFmtId="2" fontId="27" fillId="0" borderId="46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center"/>
    </xf>
    <xf numFmtId="0" fontId="27" fillId="0" borderId="38" xfId="0" applyNumberFormat="1" applyFont="1" applyFill="1" applyBorder="1" applyAlignment="1">
      <alignment horizontal="center" vertical="center"/>
    </xf>
    <xf numFmtId="2" fontId="27" fillId="0" borderId="40" xfId="0" applyNumberFormat="1" applyFont="1" applyFill="1" applyBorder="1" applyAlignment="1">
      <alignment horizontal="center" vertical="center"/>
    </xf>
    <xf numFmtId="2" fontId="27" fillId="0" borderId="33" xfId="0" applyNumberFormat="1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2 6" xfId="59"/>
    <cellStyle name="Обычный 2 7" xfId="60"/>
    <cellStyle name="Обычный 2 8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trich\&#1082;&#1091;&#1073;&#1086;&#1082;%20&#1084;&#1086;&#1089;&#1082;&#1074;&#1099;%20&#1083;&#1080;&#1095;&#1082;&#1072;%202009\Documents%20and%20Settings\&#1057;&#1045;&#1050;&#1056;&#1045;&#1058;&#1040;&#1056;&#1048;&#1040;&#1058;\&#1056;&#1072;&#1073;&#1086;&#1095;&#1080;&#1081;%20&#1089;&#1090;&#1086;&#1083;\&#1050;&#1091;&#1073;&#1086;&#1082;%20&#1052;&#1086;&#1089;&#1082;&#1074;&#1099;%20&#1083;&#1080;&#1095;&#1082;&#1072;%202009\SI\imp2kl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trich\&#1082;&#1091;&#1073;&#1086;&#1082;%20&#1084;&#1086;&#1089;&#1082;&#1074;&#1099;%20&#1083;&#1080;&#1095;&#1082;&#1072;%202009\Documents%20and%20Settings\&#1057;&#1045;&#1050;&#1056;&#1045;&#1058;&#1040;&#1056;&#1048;&#1040;&#1058;\&#1056;&#1072;&#1073;&#1086;&#1095;&#1080;&#1081;%20&#1089;&#1090;&#1086;&#1083;\&#1050;&#1091;&#1073;&#1086;&#1082;%20&#1052;&#1086;&#1089;&#1082;&#1074;&#1099;%20&#1083;&#1080;&#1095;&#1082;&#1072;%202009\&#1052;&#1072;&#1085;&#1076;&#1072;&#1090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52;%202011%20&#1089;&#1077;&#1088;&#1074;&#1077;&#1088;\Documents%20and%20Settings\&#1040;&#1083;&#1077;&#1082;&#1089;&#1077;&#1081;\Desktop\EXCHANGE\&#1052;&#1040;&#1053;&#1044;&#1040;&#1058;%20&#1050;&#1052;&#1083;&#1080;&#1095;&#1082;&#1072;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8;&#1088;&#1072;-&#1087;&#1082;\&#1082;&#1091;&#1073;&#1086;&#1082;%20&#1084;&#1086;&#1089;&#1082;&#1074;&#1099;_2010\&#1052;&#1072;&#1085;&#1076;&#1072;&#1090;\&#1052;&#1040;&#1053;&#1044;&#1040;&#1058;%20&#1050;&#1052;&#1083;&#1080;&#1095;&#1082;&#1072;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8;&#1088;&#1072;-&#1087;&#1082;\&#1082;&#1091;&#1073;&#1086;&#1082;%20&#1084;&#1086;&#1089;&#1082;&#1074;&#1099;_2010\&#1052;&#1072;&#1085;&#1076;&#1072;&#1090;\&#1042;&#1077;&#1076;&#1086;&#1084;&#1086;&#1089;&#1090;&#1080;%20&#1050;&#1052;&#1083;&#1080;&#1095;&#1082;&#1072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2k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2кл_стар"/>
      <sheetName val="Start 4кл_стар"/>
      <sheetName val="св номера"/>
      <sheetName val="Старт 2кл"/>
      <sheetName val="Старт 4кл "/>
      <sheetName val="main"/>
      <sheetName val="Выписка"/>
      <sheetName val="Старт 2к"/>
      <sheetName val="main (3)"/>
      <sheetName val="main (2)"/>
    </sheetNames>
    <sheetDataSet>
      <sheetData sheetId="0">
        <row r="31">
          <cell r="F31" t="str">
            <v>личка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3ю</v>
          </cell>
          <cell r="D44">
            <v>0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 (резерв)"/>
      <sheetName val="tmp"/>
      <sheetName val="Свод"/>
      <sheetName val="Start 2кл_стар"/>
      <sheetName val="Start 4кл_стар"/>
      <sheetName val="св номера"/>
      <sheetName val="Старт 2кл"/>
      <sheetName val="Старт 4кл "/>
      <sheetName val="SI личка"/>
      <sheetName val="main"/>
      <sheetName val="Выписка"/>
      <sheetName val="main (2)"/>
    </sheetNames>
    <sheetDataSet>
      <sheetData sheetId="1">
        <row r="1">
          <cell r="A1" t="str">
            <v>ОТКРЫТЫЙ КУБОК ГОРОДА МОСКВЫ ПО СПОРТИВНОМУ ТУРИЗМУ 2010</v>
          </cell>
        </row>
        <row r="2">
          <cell r="A2" t="str">
            <v>(дисциплина – дистанции – пешеходные)</v>
          </cell>
        </row>
        <row r="3">
          <cell r="A3" t="str">
            <v>16-17 октября 2010 года</v>
          </cell>
          <cell r="K3" t="str">
            <v> г.Москва, зона отдыха «Битца», спортивный клуб «Альфа Битца»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  <cell r="F32" t="str">
            <v>личка2</v>
          </cell>
        </row>
        <row r="33">
          <cell r="C33">
            <v>2</v>
          </cell>
          <cell r="F33" t="str">
            <v>личка4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документов"/>
      <sheetName val="стартовый взнос"/>
      <sheetName val="для председателя"/>
      <sheetName val="алфавит"/>
      <sheetName val="понижение ранга"/>
      <sheetName val="стартовый взнос 4"/>
      <sheetName val="проверка студенческих (2)"/>
      <sheetName val="проверка студенческих (4)"/>
      <sheetName val="раздача"/>
      <sheetName val="Смета секретариата"/>
      <sheetName val="для председателя (2)"/>
    </sheetNames>
    <sheetDataSet>
      <sheetData sheetId="0">
        <row r="3">
          <cell r="L3" t="str">
            <v>г. Москва, Крылатское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indexed="47"/>
    <pageSetUpPr fitToPage="1"/>
  </sheetPr>
  <dimension ref="A1:T83"/>
  <sheetViews>
    <sheetView zoomScale="70" zoomScaleNormal="70" zoomScaleSheetLayoutView="100" workbookViewId="0" topLeftCell="A1">
      <pane xSplit="3" ySplit="4" topLeftCell="D5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B15" sqref="B15"/>
    </sheetView>
  </sheetViews>
  <sheetFormatPr defaultColWidth="9.140625" defaultRowHeight="12.75"/>
  <cols>
    <col min="1" max="1" width="4.28125" style="2" customWidth="1"/>
    <col min="2" max="2" width="5.8515625" style="2" customWidth="1"/>
    <col min="3" max="3" width="23.28125" style="2" customWidth="1"/>
    <col min="4" max="4" width="22.00390625" style="24" customWidth="1"/>
    <col min="5" max="5" width="5.140625" style="41" customWidth="1"/>
    <col min="6" max="6" width="4.57421875" style="59" customWidth="1"/>
    <col min="7" max="7" width="3.00390625" style="2" bestFit="1" customWidth="1"/>
    <col min="8" max="9" width="5.140625" style="2" bestFit="1" customWidth="1"/>
    <col min="10" max="10" width="3.00390625" style="2" bestFit="1" customWidth="1"/>
    <col min="11" max="11" width="5.57421875" style="2" customWidth="1"/>
    <col min="12" max="12" width="9.7109375" style="42" customWidth="1"/>
    <col min="13" max="13" width="3.00390625" style="2" customWidth="1"/>
    <col min="14" max="14" width="13.57421875" style="37" customWidth="1"/>
    <col min="15" max="15" width="4.8515625" style="38" customWidth="1"/>
    <col min="16" max="16" width="8.421875" style="80" customWidth="1"/>
    <col min="17" max="17" width="4.7109375" style="2" customWidth="1"/>
    <col min="18" max="18" width="10.421875" style="1" customWidth="1"/>
    <col min="19" max="19" width="10.421875" style="2" customWidth="1"/>
    <col min="20" max="16384" width="9.140625" style="2" customWidth="1"/>
  </cols>
  <sheetData>
    <row r="1" spans="1:17" s="4" customFormat="1" ht="24.75" customHeight="1" thickBot="1">
      <c r="A1" s="127" t="s">
        <v>158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8" s="4" customFormat="1" ht="13.5" thickTop="1">
      <c r="A2" s="5" t="s">
        <v>0</v>
      </c>
      <c r="B2" s="5"/>
      <c r="C2" s="5"/>
      <c r="E2" s="6"/>
      <c r="F2" s="44"/>
      <c r="G2" s="7"/>
      <c r="I2" s="7"/>
      <c r="L2" s="8"/>
      <c r="M2" s="9"/>
      <c r="N2" s="8"/>
      <c r="O2" s="9"/>
      <c r="P2" s="75"/>
      <c r="Q2" s="10" t="s">
        <v>1</v>
      </c>
      <c r="R2" s="3"/>
    </row>
    <row r="3" spans="1:18" s="4" customFormat="1" ht="56.25" customHeight="1" thickBot="1">
      <c r="A3" s="126" t="s">
        <v>210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3"/>
    </row>
    <row r="4" spans="1:20" ht="114.75" thickBot="1">
      <c r="A4" s="11" t="s">
        <v>2</v>
      </c>
      <c r="B4" s="12" t="s">
        <v>3</v>
      </c>
      <c r="C4" s="13" t="s">
        <v>4</v>
      </c>
      <c r="D4" s="19" t="s">
        <v>23</v>
      </c>
      <c r="E4" s="14" t="s">
        <v>5</v>
      </c>
      <c r="F4" s="15" t="s">
        <v>6</v>
      </c>
      <c r="G4" s="16" t="s">
        <v>7</v>
      </c>
      <c r="H4" s="17" t="s">
        <v>8</v>
      </c>
      <c r="I4" s="17" t="s">
        <v>9</v>
      </c>
      <c r="J4" s="17" t="s">
        <v>10</v>
      </c>
      <c r="K4" s="18" t="s">
        <v>11</v>
      </c>
      <c r="L4" s="19" t="s">
        <v>12</v>
      </c>
      <c r="M4" s="14" t="s">
        <v>13</v>
      </c>
      <c r="N4" s="96" t="s">
        <v>153</v>
      </c>
      <c r="O4" s="20" t="s">
        <v>14</v>
      </c>
      <c r="P4" s="76" t="s">
        <v>154</v>
      </c>
      <c r="Q4" s="21" t="s">
        <v>15</v>
      </c>
      <c r="R4" s="22"/>
      <c r="S4" s="23"/>
      <c r="T4" s="24"/>
    </row>
    <row r="5" spans="1:17" ht="12.75">
      <c r="A5" s="45">
        <v>1</v>
      </c>
      <c r="B5" s="46">
        <v>312</v>
      </c>
      <c r="C5" s="47" t="s">
        <v>24</v>
      </c>
      <c r="D5" s="48" t="s">
        <v>25</v>
      </c>
      <c r="E5" s="49">
        <v>1985</v>
      </c>
      <c r="F5" s="50" t="s">
        <v>20</v>
      </c>
      <c r="G5" s="51"/>
      <c r="H5" s="52"/>
      <c r="I5" s="52"/>
      <c r="J5" s="52"/>
      <c r="K5" s="53"/>
      <c r="L5" s="33">
        <v>0.019351851851851853</v>
      </c>
      <c r="M5" s="74">
        <v>0</v>
      </c>
      <c r="N5" s="33">
        <f aca="true" t="shared" si="0" ref="N5:N37">L5/POWER(0.7,M5)</f>
        <v>0.019351851851851853</v>
      </c>
      <c r="O5" s="54">
        <v>1</v>
      </c>
      <c r="P5" s="77">
        <v>50</v>
      </c>
      <c r="Q5" s="45"/>
    </row>
    <row r="6" spans="1:17" ht="12.75">
      <c r="A6" s="25">
        <v>2</v>
      </c>
      <c r="B6" s="26">
        <v>235</v>
      </c>
      <c r="C6" s="27" t="s">
        <v>26</v>
      </c>
      <c r="D6" s="55" t="s">
        <v>27</v>
      </c>
      <c r="E6" s="28">
        <v>1986</v>
      </c>
      <c r="F6" s="29" t="s">
        <v>20</v>
      </c>
      <c r="G6" s="30"/>
      <c r="H6" s="31"/>
      <c r="I6" s="31"/>
      <c r="J6" s="31"/>
      <c r="K6" s="32"/>
      <c r="L6" s="33">
        <v>0.021388888888888888</v>
      </c>
      <c r="M6" s="74">
        <v>0</v>
      </c>
      <c r="N6" s="33">
        <f t="shared" si="0"/>
        <v>0.021388888888888888</v>
      </c>
      <c r="O6" s="34">
        <v>2</v>
      </c>
      <c r="P6" s="77">
        <f>$N$5/N6*$P$5</f>
        <v>45.23809523809524</v>
      </c>
      <c r="Q6" s="25"/>
    </row>
    <row r="7" spans="1:17" ht="12.75">
      <c r="A7" s="25">
        <v>3</v>
      </c>
      <c r="B7" s="26">
        <v>715</v>
      </c>
      <c r="C7" s="27" t="s">
        <v>28</v>
      </c>
      <c r="D7" s="55" t="s">
        <v>29</v>
      </c>
      <c r="E7" s="28">
        <v>1991</v>
      </c>
      <c r="F7" s="29" t="s">
        <v>16</v>
      </c>
      <c r="G7" s="30"/>
      <c r="H7" s="31"/>
      <c r="I7" s="31"/>
      <c r="J7" s="31"/>
      <c r="K7" s="32"/>
      <c r="L7" s="33">
        <v>0.02273148148148148</v>
      </c>
      <c r="M7" s="74">
        <v>0</v>
      </c>
      <c r="N7" s="33">
        <f t="shared" si="0"/>
        <v>0.02273148148148148</v>
      </c>
      <c r="O7" s="73">
        <v>3</v>
      </c>
      <c r="P7" s="77">
        <f aca="true" t="shared" si="1" ref="P7:P71">$N$5/N7*$P$5</f>
        <v>42.56619144602852</v>
      </c>
      <c r="Q7" s="25"/>
    </row>
    <row r="8" spans="1:17" ht="12.75">
      <c r="A8" s="25">
        <v>4</v>
      </c>
      <c r="B8" s="26">
        <v>309</v>
      </c>
      <c r="C8" s="27" t="s">
        <v>30</v>
      </c>
      <c r="D8" s="55" t="s">
        <v>25</v>
      </c>
      <c r="E8" s="28">
        <v>1979</v>
      </c>
      <c r="F8" s="29" t="s">
        <v>20</v>
      </c>
      <c r="G8" s="30"/>
      <c r="H8" s="31"/>
      <c r="I8" s="31"/>
      <c r="J8" s="31"/>
      <c r="K8" s="32"/>
      <c r="L8" s="33">
        <v>0.022835648148148147</v>
      </c>
      <c r="M8" s="74">
        <v>0</v>
      </c>
      <c r="N8" s="33">
        <f t="shared" si="0"/>
        <v>0.022835648148148147</v>
      </c>
      <c r="O8" s="34">
        <v>4</v>
      </c>
      <c r="P8" s="77">
        <f t="shared" si="1"/>
        <v>42.37202230106437</v>
      </c>
      <c r="Q8" s="25"/>
    </row>
    <row r="9" spans="1:17" ht="12.75">
      <c r="A9" s="25">
        <v>5</v>
      </c>
      <c r="B9" s="26">
        <v>332</v>
      </c>
      <c r="C9" s="27" t="s">
        <v>31</v>
      </c>
      <c r="D9" s="55" t="s">
        <v>204</v>
      </c>
      <c r="E9" s="28">
        <v>1988</v>
      </c>
      <c r="F9" s="29" t="s">
        <v>22</v>
      </c>
      <c r="G9" s="30"/>
      <c r="H9" s="31"/>
      <c r="I9" s="31"/>
      <c r="J9" s="31"/>
      <c r="K9" s="32"/>
      <c r="L9" s="33">
        <v>0.024571759259259262</v>
      </c>
      <c r="M9" s="74">
        <v>0</v>
      </c>
      <c r="N9" s="33">
        <f t="shared" si="0"/>
        <v>0.024571759259259262</v>
      </c>
      <c r="O9" s="73">
        <v>5</v>
      </c>
      <c r="P9" s="77">
        <f t="shared" si="1"/>
        <v>39.37823834196891</v>
      </c>
      <c r="Q9" s="25"/>
    </row>
    <row r="10" spans="1:17" ht="12.75">
      <c r="A10" s="25">
        <v>6</v>
      </c>
      <c r="B10" s="26">
        <v>197</v>
      </c>
      <c r="C10" s="27" t="s">
        <v>32</v>
      </c>
      <c r="D10" s="55" t="s">
        <v>33</v>
      </c>
      <c r="E10" s="28">
        <v>1968</v>
      </c>
      <c r="F10" s="29" t="s">
        <v>20</v>
      </c>
      <c r="G10" s="30"/>
      <c r="H10" s="31"/>
      <c r="I10" s="31"/>
      <c r="J10" s="31"/>
      <c r="K10" s="32"/>
      <c r="L10" s="33">
        <v>0.02546296296296296</v>
      </c>
      <c r="M10" s="74">
        <v>0</v>
      </c>
      <c r="N10" s="33">
        <f t="shared" si="0"/>
        <v>0.02546296296296296</v>
      </c>
      <c r="O10" s="34">
        <v>6</v>
      </c>
      <c r="P10" s="77">
        <f t="shared" si="1"/>
        <v>38.00000000000001</v>
      </c>
      <c r="Q10" s="25"/>
    </row>
    <row r="11" spans="1:17" ht="12.75">
      <c r="A11" s="25">
        <v>7</v>
      </c>
      <c r="B11" s="26">
        <v>238</v>
      </c>
      <c r="C11" s="27" t="s">
        <v>34</v>
      </c>
      <c r="D11" s="55" t="s">
        <v>27</v>
      </c>
      <c r="E11" s="28">
        <v>1990</v>
      </c>
      <c r="F11" s="29" t="s">
        <v>22</v>
      </c>
      <c r="G11" s="30"/>
      <c r="H11" s="31"/>
      <c r="I11" s="31"/>
      <c r="J11" s="31"/>
      <c r="K11" s="32"/>
      <c r="L11" s="33">
        <v>0.028865740740740744</v>
      </c>
      <c r="M11" s="74">
        <v>0</v>
      </c>
      <c r="N11" s="33">
        <f t="shared" si="0"/>
        <v>0.028865740740740744</v>
      </c>
      <c r="O11" s="73">
        <v>7</v>
      </c>
      <c r="P11" s="77">
        <f t="shared" si="1"/>
        <v>33.52044907778669</v>
      </c>
      <c r="Q11" s="25"/>
    </row>
    <row r="12" spans="1:17" ht="12.75">
      <c r="A12" s="25">
        <v>8</v>
      </c>
      <c r="B12" s="26">
        <v>187</v>
      </c>
      <c r="C12" s="27" t="s">
        <v>35</v>
      </c>
      <c r="D12" s="55" t="s">
        <v>27</v>
      </c>
      <c r="E12" s="28">
        <v>1988</v>
      </c>
      <c r="F12" s="29" t="s">
        <v>16</v>
      </c>
      <c r="G12" s="30"/>
      <c r="H12" s="31"/>
      <c r="I12" s="31"/>
      <c r="J12" s="31"/>
      <c r="K12" s="32"/>
      <c r="L12" s="33">
        <v>0.029594907407407407</v>
      </c>
      <c r="M12" s="74">
        <v>0</v>
      </c>
      <c r="N12" s="33">
        <f t="shared" si="0"/>
        <v>0.029594907407407407</v>
      </c>
      <c r="O12" s="34">
        <v>8</v>
      </c>
      <c r="P12" s="77">
        <f t="shared" si="1"/>
        <v>32.69456394211968</v>
      </c>
      <c r="Q12" s="25"/>
    </row>
    <row r="13" spans="1:17" ht="12.75">
      <c r="A13" s="25">
        <v>9</v>
      </c>
      <c r="B13" s="26">
        <v>321</v>
      </c>
      <c r="C13" s="27" t="s">
        <v>36</v>
      </c>
      <c r="D13" s="55" t="s">
        <v>25</v>
      </c>
      <c r="E13" s="28">
        <v>1983</v>
      </c>
      <c r="F13" s="29" t="s">
        <v>22</v>
      </c>
      <c r="G13" s="30"/>
      <c r="H13" s="31"/>
      <c r="I13" s="31"/>
      <c r="J13" s="31"/>
      <c r="K13" s="32"/>
      <c r="L13" s="33">
        <v>0.030023148148148215</v>
      </c>
      <c r="M13" s="74">
        <v>0</v>
      </c>
      <c r="N13" s="33">
        <f t="shared" si="0"/>
        <v>0.030023148148148215</v>
      </c>
      <c r="O13" s="73">
        <v>9</v>
      </c>
      <c r="P13" s="77">
        <f t="shared" si="1"/>
        <v>32.2282189668465</v>
      </c>
      <c r="Q13" s="25"/>
    </row>
    <row r="14" spans="1:17" ht="12.75">
      <c r="A14" s="25">
        <v>10</v>
      </c>
      <c r="B14" s="26">
        <v>394</v>
      </c>
      <c r="C14" s="27" t="s">
        <v>37</v>
      </c>
      <c r="D14" s="55" t="s">
        <v>38</v>
      </c>
      <c r="E14" s="28">
        <v>1992</v>
      </c>
      <c r="F14" s="29" t="s">
        <v>16</v>
      </c>
      <c r="G14" s="30"/>
      <c r="H14" s="31"/>
      <c r="I14" s="31"/>
      <c r="J14" s="31"/>
      <c r="K14" s="32"/>
      <c r="L14" s="33">
        <v>0.030497685185185183</v>
      </c>
      <c r="M14" s="74">
        <v>0</v>
      </c>
      <c r="N14" s="33">
        <f t="shared" si="0"/>
        <v>0.030497685185185183</v>
      </c>
      <c r="O14" s="34">
        <v>10</v>
      </c>
      <c r="P14" s="77">
        <f t="shared" si="1"/>
        <v>31.726755218216322</v>
      </c>
      <c r="Q14" s="25"/>
    </row>
    <row r="15" spans="1:17" ht="12.75">
      <c r="A15" s="25">
        <v>11</v>
      </c>
      <c r="B15" s="26">
        <v>108</v>
      </c>
      <c r="C15" s="27" t="s">
        <v>39</v>
      </c>
      <c r="D15" s="55" t="s">
        <v>40</v>
      </c>
      <c r="E15" s="28">
        <v>1990</v>
      </c>
      <c r="F15" s="29" t="s">
        <v>22</v>
      </c>
      <c r="G15" s="30"/>
      <c r="H15" s="31"/>
      <c r="I15" s="31"/>
      <c r="J15" s="31"/>
      <c r="K15" s="32"/>
      <c r="L15" s="33">
        <v>0.031828703703703706</v>
      </c>
      <c r="M15" s="74">
        <v>0</v>
      </c>
      <c r="N15" s="33">
        <f t="shared" si="0"/>
        <v>0.031828703703703706</v>
      </c>
      <c r="O15" s="73">
        <v>11</v>
      </c>
      <c r="P15" s="77">
        <f t="shared" si="1"/>
        <v>30.4</v>
      </c>
      <c r="Q15" s="25"/>
    </row>
    <row r="16" spans="1:17" ht="12.75">
      <c r="A16" s="25">
        <v>12</v>
      </c>
      <c r="B16" s="26">
        <v>351</v>
      </c>
      <c r="C16" s="27" t="s">
        <v>41</v>
      </c>
      <c r="D16" s="55" t="s">
        <v>29</v>
      </c>
      <c r="E16" s="28">
        <v>1988</v>
      </c>
      <c r="F16" s="29" t="s">
        <v>16</v>
      </c>
      <c r="G16" s="30"/>
      <c r="H16" s="31"/>
      <c r="I16" s="31"/>
      <c r="J16" s="31"/>
      <c r="K16" s="32"/>
      <c r="L16" s="33">
        <v>0.03186342592592593</v>
      </c>
      <c r="M16" s="74">
        <v>0</v>
      </c>
      <c r="N16" s="33">
        <f t="shared" si="0"/>
        <v>0.03186342592592593</v>
      </c>
      <c r="O16" s="34">
        <v>12</v>
      </c>
      <c r="P16" s="77">
        <f t="shared" si="1"/>
        <v>30.366872502724302</v>
      </c>
      <c r="Q16" s="25"/>
    </row>
    <row r="17" spans="1:17" ht="12.75">
      <c r="A17" s="25">
        <v>13</v>
      </c>
      <c r="B17" s="26">
        <v>305</v>
      </c>
      <c r="C17" s="27" t="s">
        <v>42</v>
      </c>
      <c r="D17" s="55" t="s">
        <v>43</v>
      </c>
      <c r="E17" s="28">
        <v>1993</v>
      </c>
      <c r="F17" s="29" t="s">
        <v>16</v>
      </c>
      <c r="G17" s="30"/>
      <c r="H17" s="31"/>
      <c r="I17" s="31"/>
      <c r="J17" s="31"/>
      <c r="K17" s="32"/>
      <c r="L17" s="33">
        <v>0.03243055555555556</v>
      </c>
      <c r="M17" s="74">
        <v>0</v>
      </c>
      <c r="N17" s="33">
        <f t="shared" si="0"/>
        <v>0.03243055555555556</v>
      </c>
      <c r="O17" s="73">
        <v>13</v>
      </c>
      <c r="P17" s="77">
        <f t="shared" si="1"/>
        <v>29.835831548893644</v>
      </c>
      <c r="Q17" s="25"/>
    </row>
    <row r="18" spans="1:17" ht="12.75">
      <c r="A18" s="25">
        <v>14</v>
      </c>
      <c r="B18" s="26">
        <v>113</v>
      </c>
      <c r="C18" s="27" t="s">
        <v>44</v>
      </c>
      <c r="D18" s="55" t="s">
        <v>40</v>
      </c>
      <c r="E18" s="28">
        <v>1989</v>
      </c>
      <c r="F18" s="29" t="s">
        <v>16</v>
      </c>
      <c r="G18" s="30"/>
      <c r="H18" s="31"/>
      <c r="I18" s="31"/>
      <c r="J18" s="31"/>
      <c r="K18" s="32"/>
      <c r="L18" s="33">
        <v>0.032581018518518516</v>
      </c>
      <c r="M18" s="74">
        <v>0</v>
      </c>
      <c r="N18" s="33">
        <f t="shared" si="0"/>
        <v>0.032581018518518516</v>
      </c>
      <c r="O18" s="34">
        <v>14</v>
      </c>
      <c r="P18" s="77">
        <f t="shared" si="1"/>
        <v>29.698046181172295</v>
      </c>
      <c r="Q18" s="25"/>
    </row>
    <row r="19" spans="1:17" ht="12.75">
      <c r="A19" s="25">
        <v>15</v>
      </c>
      <c r="B19" s="26">
        <v>372</v>
      </c>
      <c r="C19" s="27" t="s">
        <v>45</v>
      </c>
      <c r="D19" s="55" t="s">
        <v>46</v>
      </c>
      <c r="E19" s="28">
        <v>1982</v>
      </c>
      <c r="F19" s="29" t="s">
        <v>20</v>
      </c>
      <c r="G19" s="30"/>
      <c r="H19" s="31"/>
      <c r="I19" s="31"/>
      <c r="J19" s="31"/>
      <c r="K19" s="32"/>
      <c r="L19" s="33">
        <v>0.03297453703703704</v>
      </c>
      <c r="M19" s="74">
        <v>0</v>
      </c>
      <c r="N19" s="33">
        <f t="shared" si="0"/>
        <v>0.03297453703703704</v>
      </c>
      <c r="O19" s="73">
        <v>15</v>
      </c>
      <c r="P19" s="77">
        <f t="shared" si="1"/>
        <v>29.343629343629345</v>
      </c>
      <c r="Q19" s="25"/>
    </row>
    <row r="20" spans="1:17" ht="12.75">
      <c r="A20" s="25">
        <v>16</v>
      </c>
      <c r="B20" s="26">
        <v>213</v>
      </c>
      <c r="C20" s="27" t="s">
        <v>47</v>
      </c>
      <c r="D20" s="55" t="s">
        <v>48</v>
      </c>
      <c r="E20" s="28">
        <v>1989</v>
      </c>
      <c r="F20" s="29" t="s">
        <v>22</v>
      </c>
      <c r="G20" s="30"/>
      <c r="H20" s="31"/>
      <c r="I20" s="31"/>
      <c r="J20" s="31"/>
      <c r="K20" s="32"/>
      <c r="L20" s="33">
        <v>0.03310185185185185</v>
      </c>
      <c r="M20" s="74">
        <v>0</v>
      </c>
      <c r="N20" s="33">
        <f t="shared" si="0"/>
        <v>0.03310185185185185</v>
      </c>
      <c r="O20" s="34">
        <v>16</v>
      </c>
      <c r="P20" s="77">
        <f t="shared" si="1"/>
        <v>29.230769230769237</v>
      </c>
      <c r="Q20" s="25"/>
    </row>
    <row r="21" spans="1:17" ht="12.75">
      <c r="A21" s="25">
        <v>17</v>
      </c>
      <c r="B21" s="26">
        <v>202</v>
      </c>
      <c r="C21" s="27" t="s">
        <v>214</v>
      </c>
      <c r="D21" s="55" t="s">
        <v>33</v>
      </c>
      <c r="E21" s="28">
        <v>1989</v>
      </c>
      <c r="F21" s="29" t="s">
        <v>17</v>
      </c>
      <c r="G21" s="30"/>
      <c r="H21" s="31"/>
      <c r="I21" s="31"/>
      <c r="J21" s="31"/>
      <c r="K21" s="32"/>
      <c r="L21" s="33">
        <v>0.03378472222222222</v>
      </c>
      <c r="M21" s="74">
        <v>0</v>
      </c>
      <c r="N21" s="33">
        <f t="shared" si="0"/>
        <v>0.03378472222222222</v>
      </c>
      <c r="O21" s="73">
        <v>17</v>
      </c>
      <c r="P21" s="77">
        <f t="shared" si="1"/>
        <v>28.639945186707777</v>
      </c>
      <c r="Q21" s="25"/>
    </row>
    <row r="22" spans="1:17" ht="12.75">
      <c r="A22" s="25">
        <v>18</v>
      </c>
      <c r="B22" s="26">
        <v>399</v>
      </c>
      <c r="C22" s="27" t="s">
        <v>49</v>
      </c>
      <c r="D22" s="55" t="s">
        <v>38</v>
      </c>
      <c r="E22" s="28">
        <v>1988</v>
      </c>
      <c r="F22" s="29" t="s">
        <v>22</v>
      </c>
      <c r="G22" s="30"/>
      <c r="H22" s="31"/>
      <c r="I22" s="31"/>
      <c r="J22" s="31"/>
      <c r="K22" s="32"/>
      <c r="L22" s="33">
        <v>0.034131944444444444</v>
      </c>
      <c r="M22" s="74">
        <v>0</v>
      </c>
      <c r="N22" s="33">
        <f t="shared" si="0"/>
        <v>0.034131944444444444</v>
      </c>
      <c r="O22" s="34">
        <v>18</v>
      </c>
      <c r="P22" s="77">
        <f t="shared" si="1"/>
        <v>28.348592743302813</v>
      </c>
      <c r="Q22" s="25"/>
    </row>
    <row r="23" spans="1:17" ht="12.75">
      <c r="A23" s="25">
        <v>19</v>
      </c>
      <c r="B23" s="26">
        <v>384</v>
      </c>
      <c r="C23" s="27" t="s">
        <v>50</v>
      </c>
      <c r="D23" s="55" t="s">
        <v>33</v>
      </c>
      <c r="E23" s="28">
        <v>1985</v>
      </c>
      <c r="F23" s="29" t="s">
        <v>17</v>
      </c>
      <c r="G23" s="30"/>
      <c r="H23" s="31"/>
      <c r="I23" s="31"/>
      <c r="J23" s="31"/>
      <c r="K23" s="32"/>
      <c r="L23" s="33">
        <v>0.034409722222222223</v>
      </c>
      <c r="M23" s="74">
        <v>0</v>
      </c>
      <c r="N23" s="33">
        <f t="shared" si="0"/>
        <v>0.034409722222222223</v>
      </c>
      <c r="O23" s="73">
        <v>19</v>
      </c>
      <c r="P23" s="77">
        <f t="shared" si="1"/>
        <v>28.119744365960308</v>
      </c>
      <c r="Q23" s="25"/>
    </row>
    <row r="24" spans="1:17" ht="12.75">
      <c r="A24" s="25">
        <v>20</v>
      </c>
      <c r="B24" s="26">
        <v>366</v>
      </c>
      <c r="C24" s="27" t="s">
        <v>51</v>
      </c>
      <c r="D24" s="55" t="s">
        <v>46</v>
      </c>
      <c r="E24" s="28">
        <v>1988</v>
      </c>
      <c r="F24" s="29" t="s">
        <v>16</v>
      </c>
      <c r="G24" s="30"/>
      <c r="H24" s="31"/>
      <c r="I24" s="31"/>
      <c r="J24" s="31"/>
      <c r="K24" s="32"/>
      <c r="L24" s="33">
        <v>0.034722222222222224</v>
      </c>
      <c r="M24" s="74">
        <v>0</v>
      </c>
      <c r="N24" s="33">
        <f t="shared" si="0"/>
        <v>0.034722222222222224</v>
      </c>
      <c r="O24" s="34">
        <v>20</v>
      </c>
      <c r="P24" s="77">
        <f t="shared" si="1"/>
        <v>27.866666666666667</v>
      </c>
      <c r="Q24" s="25"/>
    </row>
    <row r="25" spans="1:17" ht="12.75">
      <c r="A25" s="25">
        <v>21</v>
      </c>
      <c r="B25" s="26">
        <v>255</v>
      </c>
      <c r="C25" s="27" t="s">
        <v>52</v>
      </c>
      <c r="D25" s="55" t="s">
        <v>53</v>
      </c>
      <c r="E25" s="28">
        <v>1990</v>
      </c>
      <c r="F25" s="29" t="s">
        <v>17</v>
      </c>
      <c r="G25" s="30"/>
      <c r="H25" s="31"/>
      <c r="I25" s="31"/>
      <c r="J25" s="31"/>
      <c r="K25" s="32"/>
      <c r="L25" s="33">
        <v>0.034942129629629635</v>
      </c>
      <c r="M25" s="74">
        <v>0</v>
      </c>
      <c r="N25" s="33">
        <f t="shared" si="0"/>
        <v>0.034942129629629635</v>
      </c>
      <c r="O25" s="73">
        <v>21</v>
      </c>
      <c r="P25" s="77">
        <f t="shared" si="1"/>
        <v>27.691288506127854</v>
      </c>
      <c r="Q25" s="25"/>
    </row>
    <row r="26" spans="1:17" ht="12.75">
      <c r="A26" s="25">
        <v>22</v>
      </c>
      <c r="B26" s="26">
        <v>215</v>
      </c>
      <c r="C26" s="27" t="s">
        <v>54</v>
      </c>
      <c r="D26" s="55" t="s">
        <v>55</v>
      </c>
      <c r="E26" s="28">
        <v>1991</v>
      </c>
      <c r="F26" s="29" t="s">
        <v>22</v>
      </c>
      <c r="G26" s="30"/>
      <c r="H26" s="31"/>
      <c r="I26" s="31"/>
      <c r="J26" s="31"/>
      <c r="K26" s="32"/>
      <c r="L26" s="33">
        <v>0.035023148148148144</v>
      </c>
      <c r="M26" s="74">
        <v>0</v>
      </c>
      <c r="N26" s="33">
        <f t="shared" si="0"/>
        <v>0.035023148148148144</v>
      </c>
      <c r="O26" s="34">
        <v>22</v>
      </c>
      <c r="P26" s="77">
        <f t="shared" si="1"/>
        <v>27.627230667547924</v>
      </c>
      <c r="Q26" s="25"/>
    </row>
    <row r="27" spans="1:17" ht="12.75">
      <c r="A27" s="25">
        <v>23</v>
      </c>
      <c r="B27" s="26">
        <v>223</v>
      </c>
      <c r="C27" s="27" t="s">
        <v>56</v>
      </c>
      <c r="D27" s="55" t="s">
        <v>27</v>
      </c>
      <c r="E27" s="28">
        <v>1989</v>
      </c>
      <c r="F27" s="29" t="s">
        <v>22</v>
      </c>
      <c r="G27" s="30"/>
      <c r="H27" s="31"/>
      <c r="I27" s="31"/>
      <c r="J27" s="31"/>
      <c r="K27" s="32"/>
      <c r="L27" s="33">
        <v>0.036377314814814814</v>
      </c>
      <c r="M27" s="74">
        <v>0</v>
      </c>
      <c r="N27" s="33">
        <f t="shared" si="0"/>
        <v>0.036377314814814814</v>
      </c>
      <c r="O27" s="73">
        <v>23</v>
      </c>
      <c r="P27" s="77">
        <f t="shared" si="1"/>
        <v>26.59879096404709</v>
      </c>
      <c r="Q27" s="25"/>
    </row>
    <row r="28" spans="1:17" ht="12.75">
      <c r="A28" s="25">
        <v>24</v>
      </c>
      <c r="B28" s="26">
        <v>193</v>
      </c>
      <c r="C28" s="27" t="s">
        <v>57</v>
      </c>
      <c r="D28" s="55" t="s">
        <v>33</v>
      </c>
      <c r="E28" s="28">
        <v>1979</v>
      </c>
      <c r="F28" s="29" t="s">
        <v>22</v>
      </c>
      <c r="G28" s="30"/>
      <c r="H28" s="31"/>
      <c r="I28" s="31"/>
      <c r="J28" s="31"/>
      <c r="K28" s="32"/>
      <c r="L28" s="33">
        <v>0.036539351851851865</v>
      </c>
      <c r="M28" s="74">
        <v>0</v>
      </c>
      <c r="N28" s="33">
        <f t="shared" si="0"/>
        <v>0.036539351851851865</v>
      </c>
      <c r="O28" s="34">
        <v>24</v>
      </c>
      <c r="P28" s="77">
        <f t="shared" si="1"/>
        <v>26.48083623693379</v>
      </c>
      <c r="Q28" s="25"/>
    </row>
    <row r="29" spans="1:17" ht="12.75">
      <c r="A29" s="25">
        <v>25</v>
      </c>
      <c r="B29" s="26">
        <v>226</v>
      </c>
      <c r="C29" s="27" t="s">
        <v>58</v>
      </c>
      <c r="D29" s="55" t="s">
        <v>27</v>
      </c>
      <c r="E29" s="28">
        <v>1992</v>
      </c>
      <c r="F29" s="29" t="s">
        <v>22</v>
      </c>
      <c r="G29" s="30"/>
      <c r="H29" s="31"/>
      <c r="I29" s="31"/>
      <c r="J29" s="31"/>
      <c r="K29" s="32"/>
      <c r="L29" s="33">
        <v>0.03733796296296296</v>
      </c>
      <c r="M29" s="74">
        <v>0</v>
      </c>
      <c r="N29" s="33">
        <f t="shared" si="0"/>
        <v>0.03733796296296296</v>
      </c>
      <c r="O29" s="73">
        <v>25</v>
      </c>
      <c r="P29" s="77">
        <f t="shared" si="1"/>
        <v>25.914445133292002</v>
      </c>
      <c r="Q29" s="25"/>
    </row>
    <row r="30" spans="1:17" ht="12.75">
      <c r="A30" s="25">
        <v>26</v>
      </c>
      <c r="B30" s="26">
        <v>320</v>
      </c>
      <c r="C30" s="27" t="s">
        <v>59</v>
      </c>
      <c r="D30" s="55" t="s">
        <v>25</v>
      </c>
      <c r="E30" s="28">
        <v>1995</v>
      </c>
      <c r="F30" s="29" t="s">
        <v>16</v>
      </c>
      <c r="G30" s="30"/>
      <c r="H30" s="31"/>
      <c r="I30" s="31"/>
      <c r="J30" s="31"/>
      <c r="K30" s="32"/>
      <c r="L30" s="33">
        <v>0.03788194444444444</v>
      </c>
      <c r="M30" s="74">
        <v>0</v>
      </c>
      <c r="N30" s="33">
        <f t="shared" si="0"/>
        <v>0.03788194444444444</v>
      </c>
      <c r="O30" s="34">
        <v>26</v>
      </c>
      <c r="P30" s="77">
        <f t="shared" si="1"/>
        <v>25.542315918117936</v>
      </c>
      <c r="Q30" s="25"/>
    </row>
    <row r="31" spans="1:17" ht="12.75">
      <c r="A31" s="25">
        <v>27</v>
      </c>
      <c r="B31" s="26">
        <v>387</v>
      </c>
      <c r="C31" s="27" t="s">
        <v>60</v>
      </c>
      <c r="D31" s="55" t="s">
        <v>38</v>
      </c>
      <c r="E31" s="28">
        <v>1992</v>
      </c>
      <c r="F31" s="29" t="s">
        <v>22</v>
      </c>
      <c r="G31" s="30"/>
      <c r="H31" s="31"/>
      <c r="I31" s="31"/>
      <c r="J31" s="31"/>
      <c r="K31" s="32"/>
      <c r="L31" s="33">
        <v>0.03832175925925929</v>
      </c>
      <c r="M31" s="74">
        <v>0</v>
      </c>
      <c r="N31" s="33">
        <f t="shared" si="0"/>
        <v>0.03832175925925929</v>
      </c>
      <c r="O31" s="73">
        <v>27</v>
      </c>
      <c r="P31" s="77">
        <f t="shared" si="1"/>
        <v>25.24916943521593</v>
      </c>
      <c r="Q31" s="25"/>
    </row>
    <row r="32" spans="1:17" ht="12.75">
      <c r="A32" s="25">
        <v>28</v>
      </c>
      <c r="B32" s="26">
        <v>194</v>
      </c>
      <c r="C32" s="27" t="s">
        <v>61</v>
      </c>
      <c r="D32" s="55" t="s">
        <v>33</v>
      </c>
      <c r="E32" s="28">
        <v>1992</v>
      </c>
      <c r="F32" s="29" t="s">
        <v>17</v>
      </c>
      <c r="G32" s="30"/>
      <c r="H32" s="31"/>
      <c r="I32" s="31"/>
      <c r="J32" s="31"/>
      <c r="K32" s="32"/>
      <c r="L32" s="33">
        <v>0.03891203703703705</v>
      </c>
      <c r="M32" s="74">
        <v>0</v>
      </c>
      <c r="N32" s="33">
        <f t="shared" si="0"/>
        <v>0.03891203703703705</v>
      </c>
      <c r="O32" s="34">
        <v>28</v>
      </c>
      <c r="P32" s="77">
        <f t="shared" si="1"/>
        <v>24.86615110053539</v>
      </c>
      <c r="Q32" s="25"/>
    </row>
    <row r="33" spans="1:17" ht="12.75">
      <c r="A33" s="25">
        <v>29</v>
      </c>
      <c r="B33" s="26">
        <v>702</v>
      </c>
      <c r="C33" s="27" t="s">
        <v>62</v>
      </c>
      <c r="D33" s="55" t="s">
        <v>38</v>
      </c>
      <c r="E33" s="28">
        <v>1991</v>
      </c>
      <c r="F33" s="29" t="s">
        <v>16</v>
      </c>
      <c r="G33" s="30"/>
      <c r="H33" s="31"/>
      <c r="I33" s="31"/>
      <c r="J33" s="31"/>
      <c r="K33" s="32"/>
      <c r="L33" s="33">
        <v>0.03920138888888889</v>
      </c>
      <c r="M33" s="74">
        <v>0</v>
      </c>
      <c r="N33" s="33">
        <f t="shared" si="0"/>
        <v>0.03920138888888889</v>
      </c>
      <c r="O33" s="73">
        <v>29</v>
      </c>
      <c r="P33" s="77">
        <f t="shared" si="1"/>
        <v>24.682609979332742</v>
      </c>
      <c r="Q33" s="25"/>
    </row>
    <row r="34" spans="1:17" ht="12.75">
      <c r="A34" s="25">
        <v>30</v>
      </c>
      <c r="B34" s="26">
        <v>716</v>
      </c>
      <c r="C34" s="27" t="s">
        <v>63</v>
      </c>
      <c r="D34" s="55" t="s">
        <v>29</v>
      </c>
      <c r="E34" s="28">
        <v>1992</v>
      </c>
      <c r="F34" s="29" t="s">
        <v>16</v>
      </c>
      <c r="G34" s="30"/>
      <c r="H34" s="31"/>
      <c r="I34" s="31"/>
      <c r="J34" s="31"/>
      <c r="K34" s="32"/>
      <c r="L34" s="33">
        <v>0.0397337962962963</v>
      </c>
      <c r="M34" s="74">
        <v>0</v>
      </c>
      <c r="N34" s="33">
        <f t="shared" si="0"/>
        <v>0.0397337962962963</v>
      </c>
      <c r="O34" s="34">
        <v>30</v>
      </c>
      <c r="P34" s="77">
        <f t="shared" si="1"/>
        <v>24.351878823186716</v>
      </c>
      <c r="Q34" s="25"/>
    </row>
    <row r="35" spans="1:17" ht="12.75">
      <c r="A35" s="25">
        <v>31</v>
      </c>
      <c r="B35" s="26">
        <v>382</v>
      </c>
      <c r="C35" s="27" t="s">
        <v>64</v>
      </c>
      <c r="D35" s="55" t="s">
        <v>38</v>
      </c>
      <c r="E35" s="28">
        <v>1993</v>
      </c>
      <c r="F35" s="29" t="s">
        <v>16</v>
      </c>
      <c r="G35" s="30"/>
      <c r="H35" s="31"/>
      <c r="I35" s="31"/>
      <c r="J35" s="31"/>
      <c r="K35" s="32"/>
      <c r="L35" s="33">
        <v>0.03993055555555556</v>
      </c>
      <c r="M35" s="74">
        <v>0</v>
      </c>
      <c r="N35" s="33">
        <f t="shared" si="0"/>
        <v>0.03993055555555556</v>
      </c>
      <c r="O35" s="73">
        <v>31</v>
      </c>
      <c r="P35" s="77">
        <f t="shared" si="1"/>
        <v>24.231884057971012</v>
      </c>
      <c r="Q35" s="25"/>
    </row>
    <row r="36" spans="1:17" ht="12.75">
      <c r="A36" s="25">
        <v>32</v>
      </c>
      <c r="B36" s="26">
        <v>228</v>
      </c>
      <c r="C36" s="27" t="s">
        <v>65</v>
      </c>
      <c r="D36" s="55" t="s">
        <v>27</v>
      </c>
      <c r="E36" s="28">
        <v>1992</v>
      </c>
      <c r="F36" s="29" t="s">
        <v>17</v>
      </c>
      <c r="G36" s="30"/>
      <c r="H36" s="31"/>
      <c r="I36" s="31"/>
      <c r="J36" s="31"/>
      <c r="K36" s="32"/>
      <c r="L36" s="33">
        <v>0.040625</v>
      </c>
      <c r="M36" s="74">
        <v>0</v>
      </c>
      <c r="N36" s="33">
        <f t="shared" si="0"/>
        <v>0.040625</v>
      </c>
      <c r="O36" s="34">
        <v>32</v>
      </c>
      <c r="P36" s="77">
        <f t="shared" si="1"/>
        <v>23.817663817663817</v>
      </c>
      <c r="Q36" s="25"/>
    </row>
    <row r="37" spans="1:17" ht="12.75">
      <c r="A37" s="25">
        <v>33</v>
      </c>
      <c r="B37" s="26">
        <v>392</v>
      </c>
      <c r="C37" s="27" t="s">
        <v>66</v>
      </c>
      <c r="D37" s="55" t="s">
        <v>38</v>
      </c>
      <c r="E37" s="28">
        <v>1991</v>
      </c>
      <c r="F37" s="29" t="s">
        <v>16</v>
      </c>
      <c r="G37" s="30"/>
      <c r="H37" s="31"/>
      <c r="I37" s="31"/>
      <c r="J37" s="31"/>
      <c r="K37" s="32"/>
      <c r="L37" s="33">
        <v>0.04083333333333333</v>
      </c>
      <c r="M37" s="74">
        <v>0</v>
      </c>
      <c r="N37" s="33">
        <f t="shared" si="0"/>
        <v>0.04083333333333333</v>
      </c>
      <c r="O37" s="73">
        <v>33</v>
      </c>
      <c r="P37" s="77">
        <f t="shared" si="1"/>
        <v>23.696145124716555</v>
      </c>
      <c r="Q37" s="25"/>
    </row>
    <row r="38" spans="1:17" ht="12.75">
      <c r="A38" s="25">
        <v>34</v>
      </c>
      <c r="B38" s="26">
        <v>701</v>
      </c>
      <c r="C38" s="27" t="s">
        <v>67</v>
      </c>
      <c r="D38" s="55" t="s">
        <v>38</v>
      </c>
      <c r="E38" s="28">
        <v>1987</v>
      </c>
      <c r="F38" s="29" t="s">
        <v>16</v>
      </c>
      <c r="G38" s="30"/>
      <c r="H38" s="31"/>
      <c r="I38" s="31"/>
      <c r="J38" s="31"/>
      <c r="K38" s="32"/>
      <c r="L38" s="33">
        <v>0.04109953703703704</v>
      </c>
      <c r="M38" s="74">
        <v>0</v>
      </c>
      <c r="N38" s="33">
        <f aca="true" t="shared" si="2" ref="N38:N69">L38/POWER(0.7,M38)</f>
        <v>0.04109953703703704</v>
      </c>
      <c r="O38" s="34">
        <v>34</v>
      </c>
      <c r="P38" s="77">
        <f t="shared" si="1"/>
        <v>23.542664038299073</v>
      </c>
      <c r="Q38" s="25"/>
    </row>
    <row r="39" spans="1:17" ht="12.75">
      <c r="A39" s="25">
        <v>35</v>
      </c>
      <c r="B39" s="26">
        <v>706</v>
      </c>
      <c r="C39" s="56" t="s">
        <v>68</v>
      </c>
      <c r="D39" s="55" t="s">
        <v>38</v>
      </c>
      <c r="E39" s="28">
        <v>1993</v>
      </c>
      <c r="F39" s="29" t="s">
        <v>17</v>
      </c>
      <c r="G39" s="30"/>
      <c r="H39" s="31"/>
      <c r="I39" s="31"/>
      <c r="J39" s="31"/>
      <c r="K39" s="32"/>
      <c r="L39" s="33">
        <v>0.041608796296296297</v>
      </c>
      <c r="M39" s="74">
        <v>0</v>
      </c>
      <c r="N39" s="33">
        <f t="shared" si="2"/>
        <v>0.041608796296296297</v>
      </c>
      <c r="O39" s="73">
        <v>35</v>
      </c>
      <c r="P39" s="77">
        <f t="shared" si="1"/>
        <v>23.25452016689847</v>
      </c>
      <c r="Q39" s="25"/>
    </row>
    <row r="40" spans="1:17" ht="12.75">
      <c r="A40" s="25">
        <v>36</v>
      </c>
      <c r="B40" s="26">
        <v>117</v>
      </c>
      <c r="C40" s="27" t="s">
        <v>69</v>
      </c>
      <c r="D40" s="55" t="s">
        <v>40</v>
      </c>
      <c r="E40" s="28">
        <v>1990</v>
      </c>
      <c r="F40" s="29" t="s">
        <v>17</v>
      </c>
      <c r="G40" s="30"/>
      <c r="H40" s="31"/>
      <c r="I40" s="31"/>
      <c r="J40" s="31"/>
      <c r="K40" s="32"/>
      <c r="L40" s="33">
        <v>0.04195601851851849</v>
      </c>
      <c r="M40" s="74">
        <v>0</v>
      </c>
      <c r="N40" s="33">
        <f t="shared" si="2"/>
        <v>0.04195601851851849</v>
      </c>
      <c r="O40" s="34">
        <v>36</v>
      </c>
      <c r="P40" s="77">
        <f t="shared" si="1"/>
        <v>23.062068965517255</v>
      </c>
      <c r="Q40" s="25"/>
    </row>
    <row r="41" spans="1:17" ht="12.75">
      <c r="A41" s="25">
        <v>37</v>
      </c>
      <c r="B41" s="26">
        <v>297</v>
      </c>
      <c r="C41" s="27" t="s">
        <v>70</v>
      </c>
      <c r="D41" s="55" t="s">
        <v>43</v>
      </c>
      <c r="E41" s="28">
        <v>1991</v>
      </c>
      <c r="F41" s="29" t="s">
        <v>20</v>
      </c>
      <c r="G41" s="30"/>
      <c r="H41" s="31"/>
      <c r="I41" s="31"/>
      <c r="J41" s="31"/>
      <c r="K41" s="32"/>
      <c r="L41" s="33">
        <v>0.042916666666666665</v>
      </c>
      <c r="M41" s="74">
        <v>0</v>
      </c>
      <c r="N41" s="33">
        <f t="shared" si="2"/>
        <v>0.042916666666666665</v>
      </c>
      <c r="O41" s="73">
        <v>37</v>
      </c>
      <c r="P41" s="77">
        <f t="shared" si="1"/>
        <v>22.54584681769148</v>
      </c>
      <c r="Q41" s="25"/>
    </row>
    <row r="42" spans="1:17" ht="12.75">
      <c r="A42" s="25">
        <v>38</v>
      </c>
      <c r="B42" s="26">
        <v>381</v>
      </c>
      <c r="C42" s="27" t="s">
        <v>71</v>
      </c>
      <c r="D42" s="55" t="s">
        <v>38</v>
      </c>
      <c r="E42" s="28">
        <v>1990</v>
      </c>
      <c r="F42" s="29" t="s">
        <v>16</v>
      </c>
      <c r="G42" s="30"/>
      <c r="H42" s="31"/>
      <c r="I42" s="31"/>
      <c r="J42" s="31"/>
      <c r="K42" s="57"/>
      <c r="L42" s="33">
        <v>0.04307870370370365</v>
      </c>
      <c r="M42" s="74">
        <v>0</v>
      </c>
      <c r="N42" s="33">
        <f t="shared" si="2"/>
        <v>0.04307870370370365</v>
      </c>
      <c r="O42" s="34">
        <v>38</v>
      </c>
      <c r="P42" s="77">
        <f t="shared" si="1"/>
        <v>22.461042450295572</v>
      </c>
      <c r="Q42" s="25"/>
    </row>
    <row r="43" spans="1:17" ht="12.75">
      <c r="A43" s="25">
        <v>39</v>
      </c>
      <c r="B43" s="26">
        <v>357</v>
      </c>
      <c r="C43" s="27" t="s">
        <v>72</v>
      </c>
      <c r="D43" s="55" t="s">
        <v>73</v>
      </c>
      <c r="E43" s="28">
        <v>1990</v>
      </c>
      <c r="F43" s="29" t="s">
        <v>16</v>
      </c>
      <c r="G43" s="30"/>
      <c r="H43" s="31"/>
      <c r="I43" s="31"/>
      <c r="J43" s="31"/>
      <c r="K43" s="32"/>
      <c r="L43" s="33">
        <v>0.04395833333333333</v>
      </c>
      <c r="M43" s="74">
        <v>0</v>
      </c>
      <c r="N43" s="33">
        <f t="shared" si="2"/>
        <v>0.04395833333333333</v>
      </c>
      <c r="O43" s="73">
        <v>39</v>
      </c>
      <c r="P43" s="77">
        <f t="shared" si="1"/>
        <v>22.011585044760405</v>
      </c>
      <c r="Q43" s="25"/>
    </row>
    <row r="44" spans="1:17" ht="12.75">
      <c r="A44" s="25">
        <v>40</v>
      </c>
      <c r="B44" s="26">
        <v>291</v>
      </c>
      <c r="C44" s="27" t="s">
        <v>74</v>
      </c>
      <c r="D44" s="55" t="s">
        <v>55</v>
      </c>
      <c r="E44" s="28">
        <v>1994</v>
      </c>
      <c r="F44" s="29" t="s">
        <v>16</v>
      </c>
      <c r="G44" s="30"/>
      <c r="H44" s="31"/>
      <c r="I44" s="31"/>
      <c r="J44" s="31"/>
      <c r="K44" s="32"/>
      <c r="L44" s="33">
        <v>0.04403935185185185</v>
      </c>
      <c r="M44" s="74">
        <v>0</v>
      </c>
      <c r="N44" s="33">
        <f t="shared" si="2"/>
        <v>0.04403935185185185</v>
      </c>
      <c r="O44" s="34">
        <v>40</v>
      </c>
      <c r="P44" s="77">
        <f t="shared" si="1"/>
        <v>21.971090670170828</v>
      </c>
      <c r="Q44" s="25"/>
    </row>
    <row r="45" spans="1:17" ht="12.75">
      <c r="A45" s="25">
        <v>41</v>
      </c>
      <c r="B45" s="26">
        <v>713</v>
      </c>
      <c r="C45" s="27" t="s">
        <v>75</v>
      </c>
      <c r="D45" s="55" t="s">
        <v>38</v>
      </c>
      <c r="E45" s="28">
        <v>1989</v>
      </c>
      <c r="F45" s="29" t="s">
        <v>16</v>
      </c>
      <c r="G45" s="30"/>
      <c r="H45" s="31"/>
      <c r="I45" s="31"/>
      <c r="J45" s="31"/>
      <c r="K45" s="32"/>
      <c r="L45" s="33">
        <v>0.044583333333333336</v>
      </c>
      <c r="M45" s="74">
        <v>0</v>
      </c>
      <c r="N45" s="33">
        <f t="shared" si="2"/>
        <v>0.044583333333333336</v>
      </c>
      <c r="O45" s="73">
        <v>41</v>
      </c>
      <c r="P45" s="77">
        <f t="shared" si="1"/>
        <v>21.70301142263759</v>
      </c>
      <c r="Q45" s="25"/>
    </row>
    <row r="46" spans="1:17" ht="12.75">
      <c r="A46" s="25">
        <v>42</v>
      </c>
      <c r="B46" s="26">
        <v>363</v>
      </c>
      <c r="C46" s="27" t="s">
        <v>76</v>
      </c>
      <c r="D46" s="55" t="s">
        <v>46</v>
      </c>
      <c r="E46" s="28">
        <v>1992</v>
      </c>
      <c r="F46" s="29" t="s">
        <v>16</v>
      </c>
      <c r="G46" s="30"/>
      <c r="H46" s="31"/>
      <c r="I46" s="31"/>
      <c r="J46" s="31"/>
      <c r="K46" s="32"/>
      <c r="L46" s="33">
        <v>0.04506944444444445</v>
      </c>
      <c r="M46" s="74">
        <v>0</v>
      </c>
      <c r="N46" s="33">
        <f t="shared" si="2"/>
        <v>0.04506944444444445</v>
      </c>
      <c r="O46" s="34">
        <v>42</v>
      </c>
      <c r="P46" s="77">
        <f t="shared" si="1"/>
        <v>21.468926553672315</v>
      </c>
      <c r="Q46" s="25"/>
    </row>
    <row r="47" spans="1:17" ht="12.75">
      <c r="A47" s="25">
        <v>43</v>
      </c>
      <c r="B47" s="26">
        <v>245</v>
      </c>
      <c r="C47" s="27" t="s">
        <v>77</v>
      </c>
      <c r="D47" s="55" t="s">
        <v>78</v>
      </c>
      <c r="E47" s="28">
        <v>1993</v>
      </c>
      <c r="F47" s="29" t="s">
        <v>16</v>
      </c>
      <c r="G47" s="30"/>
      <c r="H47" s="31"/>
      <c r="I47" s="31"/>
      <c r="J47" s="31"/>
      <c r="K47" s="32"/>
      <c r="L47" s="33">
        <v>0.045092592592592594</v>
      </c>
      <c r="M47" s="74">
        <v>0</v>
      </c>
      <c r="N47" s="33">
        <f t="shared" si="2"/>
        <v>0.045092592592592594</v>
      </c>
      <c r="O47" s="73">
        <v>43</v>
      </c>
      <c r="P47" s="77">
        <f t="shared" si="1"/>
        <v>21.457905544147845</v>
      </c>
      <c r="Q47" s="25"/>
    </row>
    <row r="48" spans="1:17" ht="12.75">
      <c r="A48" s="25">
        <v>44</v>
      </c>
      <c r="B48" s="26">
        <v>364</v>
      </c>
      <c r="C48" s="27" t="s">
        <v>79</v>
      </c>
      <c r="D48" s="55" t="s">
        <v>46</v>
      </c>
      <c r="E48" s="28">
        <v>1987</v>
      </c>
      <c r="F48" s="29" t="s">
        <v>17</v>
      </c>
      <c r="G48" s="30"/>
      <c r="H48" s="31"/>
      <c r="I48" s="31"/>
      <c r="J48" s="31"/>
      <c r="K48" s="32"/>
      <c r="L48" s="33">
        <v>0.047233796296296295</v>
      </c>
      <c r="M48" s="74">
        <v>0</v>
      </c>
      <c r="N48" s="33">
        <f t="shared" si="2"/>
        <v>0.047233796296296295</v>
      </c>
      <c r="O48" s="34">
        <v>44</v>
      </c>
      <c r="P48" s="77">
        <f t="shared" si="1"/>
        <v>20.485175202156334</v>
      </c>
      <c r="Q48" s="25"/>
    </row>
    <row r="49" spans="1:17" ht="12.75">
      <c r="A49" s="25">
        <v>45</v>
      </c>
      <c r="B49" s="26">
        <v>373</v>
      </c>
      <c r="C49" s="27" t="s">
        <v>80</v>
      </c>
      <c r="D49" s="55" t="s">
        <v>46</v>
      </c>
      <c r="E49" s="28">
        <v>1993</v>
      </c>
      <c r="F49" s="29" t="s">
        <v>16</v>
      </c>
      <c r="G49" s="30"/>
      <c r="H49" s="31"/>
      <c r="I49" s="31"/>
      <c r="J49" s="31"/>
      <c r="K49" s="32"/>
      <c r="L49" s="33">
        <v>0.04738425925925926</v>
      </c>
      <c r="M49" s="74">
        <v>0</v>
      </c>
      <c r="N49" s="33">
        <f t="shared" si="2"/>
        <v>0.04738425925925926</v>
      </c>
      <c r="O49" s="73">
        <v>45</v>
      </c>
      <c r="P49" s="77">
        <f t="shared" si="1"/>
        <v>20.420127015144114</v>
      </c>
      <c r="Q49" s="25"/>
    </row>
    <row r="50" spans="1:17" ht="12.75">
      <c r="A50" s="25">
        <v>46</v>
      </c>
      <c r="B50" s="26">
        <v>200</v>
      </c>
      <c r="C50" s="27" t="s">
        <v>81</v>
      </c>
      <c r="D50" s="55" t="s">
        <v>82</v>
      </c>
      <c r="E50" s="28">
        <v>1992</v>
      </c>
      <c r="F50" s="29" t="s">
        <v>17</v>
      </c>
      <c r="G50" s="30"/>
      <c r="H50" s="31"/>
      <c r="I50" s="31"/>
      <c r="J50" s="31"/>
      <c r="K50" s="32"/>
      <c r="L50" s="33">
        <v>0.0475462962962963</v>
      </c>
      <c r="M50" s="74">
        <v>0</v>
      </c>
      <c r="N50" s="33">
        <f t="shared" si="2"/>
        <v>0.0475462962962963</v>
      </c>
      <c r="O50" s="34">
        <v>46</v>
      </c>
      <c r="P50" s="77">
        <f t="shared" si="1"/>
        <v>20.350535540408956</v>
      </c>
      <c r="Q50" s="25"/>
    </row>
    <row r="51" spans="1:17" ht="12.75">
      <c r="A51" s="25">
        <v>47</v>
      </c>
      <c r="B51" s="26">
        <v>759</v>
      </c>
      <c r="C51" s="27" t="s">
        <v>83</v>
      </c>
      <c r="D51" s="55" t="s">
        <v>46</v>
      </c>
      <c r="E51" s="28">
        <v>1992</v>
      </c>
      <c r="F51" s="29" t="s">
        <v>16</v>
      </c>
      <c r="G51" s="30"/>
      <c r="H51" s="31"/>
      <c r="I51" s="31"/>
      <c r="J51" s="31"/>
      <c r="K51" s="32"/>
      <c r="L51" s="33">
        <v>0.04950231481481482</v>
      </c>
      <c r="M51" s="74">
        <v>0</v>
      </c>
      <c r="N51" s="33">
        <f t="shared" si="2"/>
        <v>0.04950231481481482</v>
      </c>
      <c r="O51" s="73">
        <v>47</v>
      </c>
      <c r="P51" s="77">
        <f t="shared" si="1"/>
        <v>19.54641103577274</v>
      </c>
      <c r="Q51" s="25"/>
    </row>
    <row r="52" spans="1:17" ht="12.75">
      <c r="A52" s="25">
        <v>48</v>
      </c>
      <c r="B52" s="26">
        <v>198</v>
      </c>
      <c r="C52" s="27" t="s">
        <v>84</v>
      </c>
      <c r="D52" s="55" t="s">
        <v>33</v>
      </c>
      <c r="E52" s="28">
        <v>1991</v>
      </c>
      <c r="F52" s="29" t="s">
        <v>17</v>
      </c>
      <c r="G52" s="30"/>
      <c r="H52" s="31"/>
      <c r="I52" s="31"/>
      <c r="J52" s="31"/>
      <c r="K52" s="32"/>
      <c r="L52" s="33">
        <v>0.04961805555555556</v>
      </c>
      <c r="M52" s="74">
        <v>0</v>
      </c>
      <c r="N52" s="33">
        <f t="shared" si="2"/>
        <v>0.04961805555555556</v>
      </c>
      <c r="O52" s="34">
        <v>48</v>
      </c>
      <c r="P52" s="77">
        <f t="shared" si="1"/>
        <v>19.500816421740144</v>
      </c>
      <c r="Q52" s="25"/>
    </row>
    <row r="53" spans="1:17" ht="12.75">
      <c r="A53" s="25">
        <v>49</v>
      </c>
      <c r="B53" s="26">
        <v>314</v>
      </c>
      <c r="C53" s="27" t="s">
        <v>85</v>
      </c>
      <c r="D53" s="55" t="s">
        <v>25</v>
      </c>
      <c r="E53" s="28">
        <v>1986</v>
      </c>
      <c r="F53" s="29" t="s">
        <v>20</v>
      </c>
      <c r="G53" s="30"/>
      <c r="H53" s="31"/>
      <c r="I53" s="31"/>
      <c r="J53" s="31"/>
      <c r="K53" s="32"/>
      <c r="L53" s="33">
        <v>0.04974537037037038</v>
      </c>
      <c r="M53" s="74">
        <v>0</v>
      </c>
      <c r="N53" s="33">
        <f t="shared" si="2"/>
        <v>0.04974537037037038</v>
      </c>
      <c r="O53" s="73">
        <v>49</v>
      </c>
      <c r="P53" s="77">
        <f t="shared" si="1"/>
        <v>19.450907398790132</v>
      </c>
      <c r="Q53" s="25"/>
    </row>
    <row r="54" spans="1:17" ht="12.75">
      <c r="A54" s="25">
        <v>50</v>
      </c>
      <c r="B54" s="26">
        <v>397</v>
      </c>
      <c r="C54" s="27" t="s">
        <v>86</v>
      </c>
      <c r="D54" s="55" t="s">
        <v>38</v>
      </c>
      <c r="E54" s="28">
        <v>1991</v>
      </c>
      <c r="F54" s="29" t="s">
        <v>16</v>
      </c>
      <c r="G54" s="30"/>
      <c r="H54" s="31"/>
      <c r="I54" s="31"/>
      <c r="J54" s="31"/>
      <c r="K54" s="32"/>
      <c r="L54" s="33">
        <v>0.050150462962962966</v>
      </c>
      <c r="M54" s="74">
        <v>0</v>
      </c>
      <c r="N54" s="33">
        <f t="shared" si="2"/>
        <v>0.050150462962962966</v>
      </c>
      <c r="O54" s="34">
        <v>50</v>
      </c>
      <c r="P54" s="77">
        <f t="shared" si="1"/>
        <v>19.29379183014078</v>
      </c>
      <c r="Q54" s="25"/>
    </row>
    <row r="55" spans="1:17" ht="12.75">
      <c r="A55" s="25">
        <v>51</v>
      </c>
      <c r="B55" s="26">
        <v>233</v>
      </c>
      <c r="C55" s="27" t="s">
        <v>87</v>
      </c>
      <c r="D55" s="55" t="s">
        <v>27</v>
      </c>
      <c r="E55" s="28">
        <v>1992</v>
      </c>
      <c r="F55" s="29" t="s">
        <v>22</v>
      </c>
      <c r="G55" s="30"/>
      <c r="H55" s="31"/>
      <c r="I55" s="31"/>
      <c r="J55" s="31"/>
      <c r="K55" s="32"/>
      <c r="L55" s="33">
        <v>0.050509259259259254</v>
      </c>
      <c r="M55" s="74">
        <v>0</v>
      </c>
      <c r="N55" s="33">
        <f t="shared" si="2"/>
        <v>0.050509259259259254</v>
      </c>
      <c r="O55" s="73">
        <v>51</v>
      </c>
      <c r="P55" s="77">
        <f t="shared" si="1"/>
        <v>19.156736938588452</v>
      </c>
      <c r="Q55" s="25"/>
    </row>
    <row r="56" spans="1:17" ht="12.75">
      <c r="A56" s="25">
        <v>52</v>
      </c>
      <c r="B56" s="26">
        <v>762</v>
      </c>
      <c r="C56" s="27" t="s">
        <v>88</v>
      </c>
      <c r="D56" s="55" t="s">
        <v>29</v>
      </c>
      <c r="E56" s="28">
        <v>1991</v>
      </c>
      <c r="F56" s="29" t="s">
        <v>16</v>
      </c>
      <c r="G56" s="30"/>
      <c r="H56" s="31"/>
      <c r="I56" s="31"/>
      <c r="J56" s="31"/>
      <c r="K56" s="32"/>
      <c r="L56" s="33">
        <v>0.0514699074074074</v>
      </c>
      <c r="M56" s="74">
        <v>0</v>
      </c>
      <c r="N56" s="33">
        <f t="shared" si="2"/>
        <v>0.0514699074074074</v>
      </c>
      <c r="O56" s="34">
        <v>52</v>
      </c>
      <c r="P56" s="77">
        <f t="shared" si="1"/>
        <v>18.79919046548235</v>
      </c>
      <c r="Q56" s="25"/>
    </row>
    <row r="57" spans="1:17" ht="12.75">
      <c r="A57" s="25">
        <v>53</v>
      </c>
      <c r="B57" s="26">
        <v>110</v>
      </c>
      <c r="C57" s="27" t="s">
        <v>104</v>
      </c>
      <c r="D57" s="55" t="s">
        <v>40</v>
      </c>
      <c r="E57" s="28">
        <v>1989</v>
      </c>
      <c r="F57" s="29" t="s">
        <v>17</v>
      </c>
      <c r="G57" s="30" t="s">
        <v>18</v>
      </c>
      <c r="H57" s="31"/>
      <c r="I57" s="31"/>
      <c r="J57" s="31"/>
      <c r="K57" s="32" t="s">
        <v>18</v>
      </c>
      <c r="L57" s="33">
        <v>0.025405092592592604</v>
      </c>
      <c r="M57" s="74">
        <v>2</v>
      </c>
      <c r="N57" s="33">
        <f t="shared" si="2"/>
        <v>0.05184712773998491</v>
      </c>
      <c r="O57" s="73">
        <v>53</v>
      </c>
      <c r="P57" s="77">
        <f t="shared" si="1"/>
        <v>18.66241457858769</v>
      </c>
      <c r="Q57" s="25"/>
    </row>
    <row r="58" spans="1:17" ht="12.75">
      <c r="A58" s="25">
        <v>54</v>
      </c>
      <c r="B58" s="26">
        <v>360</v>
      </c>
      <c r="C58" s="27" t="s">
        <v>89</v>
      </c>
      <c r="D58" s="55" t="s">
        <v>73</v>
      </c>
      <c r="E58" s="28">
        <v>1989</v>
      </c>
      <c r="F58" s="29" t="s">
        <v>16</v>
      </c>
      <c r="G58" s="30"/>
      <c r="H58" s="31"/>
      <c r="I58" s="31"/>
      <c r="J58" s="31"/>
      <c r="K58" s="32"/>
      <c r="L58" s="33">
        <v>0.05293981481481482</v>
      </c>
      <c r="M58" s="74">
        <v>0</v>
      </c>
      <c r="N58" s="33">
        <f t="shared" si="2"/>
        <v>0.05293981481481482</v>
      </c>
      <c r="O58" s="34">
        <v>54</v>
      </c>
      <c r="P58" s="77">
        <f t="shared" si="1"/>
        <v>18.27721906427634</v>
      </c>
      <c r="Q58" s="25"/>
    </row>
    <row r="59" spans="1:17" ht="12.75">
      <c r="A59" s="25">
        <v>55</v>
      </c>
      <c r="B59" s="26">
        <v>234</v>
      </c>
      <c r="C59" s="27" t="s">
        <v>94</v>
      </c>
      <c r="D59" s="55" t="s">
        <v>27</v>
      </c>
      <c r="E59" s="28">
        <v>1991</v>
      </c>
      <c r="F59" s="29" t="s">
        <v>16</v>
      </c>
      <c r="G59" s="30" t="s">
        <v>18</v>
      </c>
      <c r="H59" s="31"/>
      <c r="I59" s="31"/>
      <c r="J59" s="31"/>
      <c r="K59" s="32"/>
      <c r="L59" s="33">
        <v>0.037129629629629624</v>
      </c>
      <c r="M59" s="74">
        <v>1</v>
      </c>
      <c r="N59" s="33">
        <f t="shared" si="2"/>
        <v>0.05304232804232804</v>
      </c>
      <c r="O59" s="73">
        <v>55</v>
      </c>
      <c r="P59" s="77">
        <f t="shared" si="1"/>
        <v>18.24189526184539</v>
      </c>
      <c r="Q59" s="25"/>
    </row>
    <row r="60" spans="1:17" ht="12.75">
      <c r="A60" s="25">
        <v>56</v>
      </c>
      <c r="B60" s="26">
        <v>196</v>
      </c>
      <c r="C60" s="27" t="s">
        <v>90</v>
      </c>
      <c r="D60" s="55" t="s">
        <v>33</v>
      </c>
      <c r="E60" s="28">
        <v>1990</v>
      </c>
      <c r="F60" s="29" t="s">
        <v>17</v>
      </c>
      <c r="G60" s="30"/>
      <c r="H60" s="31"/>
      <c r="I60" s="31"/>
      <c r="J60" s="31"/>
      <c r="K60" s="32"/>
      <c r="L60" s="33">
        <v>0.0531712962962963</v>
      </c>
      <c r="M60" s="74">
        <v>0</v>
      </c>
      <c r="N60" s="33">
        <f t="shared" si="2"/>
        <v>0.0531712962962963</v>
      </c>
      <c r="O60" s="34">
        <v>56</v>
      </c>
      <c r="P60" s="77">
        <f t="shared" si="1"/>
        <v>18.197649107531564</v>
      </c>
      <c r="Q60" s="25"/>
    </row>
    <row r="61" spans="1:17" ht="12.75">
      <c r="A61" s="25">
        <v>57</v>
      </c>
      <c r="B61" s="26">
        <v>377</v>
      </c>
      <c r="C61" s="27" t="s">
        <v>95</v>
      </c>
      <c r="D61" s="55" t="s">
        <v>46</v>
      </c>
      <c r="E61" s="28">
        <v>1987</v>
      </c>
      <c r="F61" s="29" t="s">
        <v>17</v>
      </c>
      <c r="G61" s="30" t="s">
        <v>18</v>
      </c>
      <c r="H61" s="31"/>
      <c r="I61" s="31"/>
      <c r="J61" s="31"/>
      <c r="K61" s="32"/>
      <c r="L61" s="33">
        <v>0.03819444444444453</v>
      </c>
      <c r="M61" s="74">
        <v>1</v>
      </c>
      <c r="N61" s="33">
        <f t="shared" si="2"/>
        <v>0.05456349206349219</v>
      </c>
      <c r="O61" s="73">
        <v>57</v>
      </c>
      <c r="P61" s="77">
        <f t="shared" si="1"/>
        <v>17.73333333333329</v>
      </c>
      <c r="Q61" s="25"/>
    </row>
    <row r="62" spans="1:17" ht="12.75">
      <c r="A62" s="25">
        <v>58</v>
      </c>
      <c r="B62" s="26">
        <v>711</v>
      </c>
      <c r="C62" s="27" t="s">
        <v>96</v>
      </c>
      <c r="D62" s="55" t="s">
        <v>38</v>
      </c>
      <c r="E62" s="28">
        <v>1989</v>
      </c>
      <c r="F62" s="29" t="s">
        <v>22</v>
      </c>
      <c r="G62" s="30" t="s">
        <v>18</v>
      </c>
      <c r="H62" s="31"/>
      <c r="I62" s="31"/>
      <c r="J62" s="31"/>
      <c r="K62" s="32"/>
      <c r="L62" s="33">
        <v>0.04026620370370371</v>
      </c>
      <c r="M62" s="74">
        <v>1</v>
      </c>
      <c r="N62" s="33">
        <f t="shared" si="2"/>
        <v>0.05752314814814816</v>
      </c>
      <c r="O62" s="34">
        <v>58</v>
      </c>
      <c r="P62" s="77">
        <f t="shared" si="1"/>
        <v>16.820925553319917</v>
      </c>
      <c r="Q62" s="25"/>
    </row>
    <row r="63" spans="1:17" ht="12.75">
      <c r="A63" s="25">
        <v>59</v>
      </c>
      <c r="B63" s="26">
        <v>371</v>
      </c>
      <c r="C63" s="27" t="s">
        <v>91</v>
      </c>
      <c r="D63" s="55" t="s">
        <v>46</v>
      </c>
      <c r="E63" s="28">
        <v>1990</v>
      </c>
      <c r="F63" s="29" t="s">
        <v>16</v>
      </c>
      <c r="G63" s="30"/>
      <c r="H63" s="31"/>
      <c r="I63" s="31"/>
      <c r="J63" s="31"/>
      <c r="K63" s="32"/>
      <c r="L63" s="33">
        <v>0.058472222222222224</v>
      </c>
      <c r="M63" s="74">
        <v>0</v>
      </c>
      <c r="N63" s="33">
        <f t="shared" si="2"/>
        <v>0.058472222222222224</v>
      </c>
      <c r="O63" s="73">
        <v>59</v>
      </c>
      <c r="P63" s="77">
        <f t="shared" si="1"/>
        <v>16.547901821060968</v>
      </c>
      <c r="Q63" s="25"/>
    </row>
    <row r="64" spans="1:17" ht="12.75">
      <c r="A64" s="25">
        <v>60</v>
      </c>
      <c r="B64" s="26">
        <v>365</v>
      </c>
      <c r="C64" s="27" t="s">
        <v>92</v>
      </c>
      <c r="D64" s="55" t="s">
        <v>46</v>
      </c>
      <c r="E64" s="28">
        <v>1992</v>
      </c>
      <c r="F64" s="29" t="s">
        <v>16</v>
      </c>
      <c r="G64" s="30"/>
      <c r="H64" s="31"/>
      <c r="I64" s="31"/>
      <c r="J64" s="31"/>
      <c r="K64" s="32"/>
      <c r="L64" s="33">
        <v>0.058784722222222224</v>
      </c>
      <c r="M64" s="74">
        <v>0</v>
      </c>
      <c r="N64" s="33">
        <f t="shared" si="2"/>
        <v>0.058784722222222224</v>
      </c>
      <c r="O64" s="34">
        <v>60</v>
      </c>
      <c r="P64" s="77">
        <f t="shared" si="1"/>
        <v>16.459933057688524</v>
      </c>
      <c r="Q64" s="25"/>
    </row>
    <row r="65" spans="1:17" ht="12.75">
      <c r="A65" s="25">
        <v>61</v>
      </c>
      <c r="B65" s="26">
        <v>315</v>
      </c>
      <c r="C65" s="27" t="s">
        <v>97</v>
      </c>
      <c r="D65" s="55" t="s">
        <v>25</v>
      </c>
      <c r="E65" s="28">
        <v>1992</v>
      </c>
      <c r="F65" s="29" t="s">
        <v>16</v>
      </c>
      <c r="G65" s="30"/>
      <c r="H65" s="31"/>
      <c r="I65" s="31"/>
      <c r="J65" s="31" t="s">
        <v>18</v>
      </c>
      <c r="K65" s="32"/>
      <c r="L65" s="33">
        <v>0.04413194444444446</v>
      </c>
      <c r="M65" s="74">
        <v>1</v>
      </c>
      <c r="N65" s="33">
        <f t="shared" si="2"/>
        <v>0.06304563492063495</v>
      </c>
      <c r="O65" s="73">
        <v>61</v>
      </c>
      <c r="P65" s="77">
        <f t="shared" si="1"/>
        <v>15.34749541043797</v>
      </c>
      <c r="Q65" s="25"/>
    </row>
    <row r="66" spans="1:17" ht="12.75">
      <c r="A66" s="25">
        <v>62</v>
      </c>
      <c r="B66" s="26">
        <v>246</v>
      </c>
      <c r="C66" s="27" t="s">
        <v>98</v>
      </c>
      <c r="D66" s="55" t="s">
        <v>78</v>
      </c>
      <c r="E66" s="28">
        <v>1991</v>
      </c>
      <c r="F66" s="29" t="s">
        <v>22</v>
      </c>
      <c r="G66" s="30" t="s">
        <v>18</v>
      </c>
      <c r="H66" s="31"/>
      <c r="I66" s="31"/>
      <c r="J66" s="31"/>
      <c r="K66" s="32"/>
      <c r="L66" s="33">
        <v>0.044895833333333246</v>
      </c>
      <c r="M66" s="74">
        <v>1</v>
      </c>
      <c r="N66" s="33">
        <f t="shared" si="2"/>
        <v>0.06413690476190465</v>
      </c>
      <c r="O66" s="34">
        <v>62</v>
      </c>
      <c r="P66" s="77">
        <f t="shared" si="1"/>
        <v>15.086362464552746</v>
      </c>
      <c r="Q66" s="25"/>
    </row>
    <row r="67" spans="1:17" ht="12.75">
      <c r="A67" s="25">
        <v>63</v>
      </c>
      <c r="B67" s="26">
        <v>218</v>
      </c>
      <c r="C67" s="27" t="s">
        <v>93</v>
      </c>
      <c r="D67" s="55" t="s">
        <v>55</v>
      </c>
      <c r="E67" s="28">
        <v>1993</v>
      </c>
      <c r="F67" s="29" t="s">
        <v>16</v>
      </c>
      <c r="G67" s="30"/>
      <c r="H67" s="31"/>
      <c r="I67" s="31"/>
      <c r="J67" s="31"/>
      <c r="K67" s="32"/>
      <c r="L67" s="33">
        <v>0.06523148148148149</v>
      </c>
      <c r="M67" s="74">
        <v>0</v>
      </c>
      <c r="N67" s="33">
        <f t="shared" si="2"/>
        <v>0.06523148148148149</v>
      </c>
      <c r="O67" s="73">
        <v>63</v>
      </c>
      <c r="P67" s="77">
        <f t="shared" si="1"/>
        <v>14.83321504613201</v>
      </c>
      <c r="Q67" s="25"/>
    </row>
    <row r="68" spans="1:17" ht="12.75">
      <c r="A68" s="25">
        <v>64</v>
      </c>
      <c r="B68" s="26">
        <v>734</v>
      </c>
      <c r="C68" s="27" t="s">
        <v>105</v>
      </c>
      <c r="D68" s="55" t="s">
        <v>33</v>
      </c>
      <c r="E68" s="28">
        <v>1992</v>
      </c>
      <c r="F68" s="29" t="s">
        <v>20</v>
      </c>
      <c r="G68" s="30"/>
      <c r="H68" s="31"/>
      <c r="I68" s="31" t="s">
        <v>18</v>
      </c>
      <c r="J68" s="31" t="s">
        <v>18</v>
      </c>
      <c r="K68" s="32"/>
      <c r="L68" s="33">
        <v>0.03662037037037036</v>
      </c>
      <c r="M68" s="74">
        <v>2</v>
      </c>
      <c r="N68" s="33">
        <f t="shared" si="2"/>
        <v>0.07473544973544972</v>
      </c>
      <c r="O68" s="34">
        <v>64</v>
      </c>
      <c r="P68" s="77">
        <f t="shared" si="1"/>
        <v>12.946902654867259</v>
      </c>
      <c r="Q68" s="25"/>
    </row>
    <row r="69" spans="1:17" ht="12.75">
      <c r="A69" s="25">
        <v>65</v>
      </c>
      <c r="B69" s="26">
        <v>247</v>
      </c>
      <c r="C69" s="27" t="s">
        <v>99</v>
      </c>
      <c r="D69" s="55" t="s">
        <v>78</v>
      </c>
      <c r="E69" s="28">
        <v>1992</v>
      </c>
      <c r="F69" s="29" t="s">
        <v>16</v>
      </c>
      <c r="G69" s="30"/>
      <c r="H69" s="31"/>
      <c r="I69" s="31" t="s">
        <v>18</v>
      </c>
      <c r="J69" s="31"/>
      <c r="K69" s="32"/>
      <c r="L69" s="33">
        <v>0.060567129629629624</v>
      </c>
      <c r="M69" s="74">
        <v>1</v>
      </c>
      <c r="N69" s="33">
        <f t="shared" si="2"/>
        <v>0.08652447089947089</v>
      </c>
      <c r="O69" s="73">
        <v>65</v>
      </c>
      <c r="P69" s="77">
        <f t="shared" si="1"/>
        <v>11.182877890311486</v>
      </c>
      <c r="Q69" s="25"/>
    </row>
    <row r="70" spans="1:17" ht="12.75">
      <c r="A70" s="25">
        <v>66</v>
      </c>
      <c r="B70" s="26">
        <v>141</v>
      </c>
      <c r="C70" s="27" t="s">
        <v>100</v>
      </c>
      <c r="D70" s="55" t="s">
        <v>33</v>
      </c>
      <c r="E70" s="28">
        <v>1990</v>
      </c>
      <c r="F70" s="29" t="s">
        <v>17</v>
      </c>
      <c r="G70" s="30" t="s">
        <v>18</v>
      </c>
      <c r="H70" s="31"/>
      <c r="I70" s="31"/>
      <c r="J70" s="31"/>
      <c r="K70" s="32"/>
      <c r="L70" s="33">
        <v>0.06201388888888887</v>
      </c>
      <c r="M70" s="74">
        <v>1</v>
      </c>
      <c r="N70" s="33">
        <f aca="true" t="shared" si="3" ref="N70:N79">L70/POWER(0.7,M70)</f>
        <v>0.08859126984126982</v>
      </c>
      <c r="O70" s="34">
        <v>66</v>
      </c>
      <c r="P70" s="77">
        <f t="shared" si="1"/>
        <v>10.92198581560284</v>
      </c>
      <c r="Q70" s="25"/>
    </row>
    <row r="71" spans="1:17" ht="12.75">
      <c r="A71" s="25">
        <v>67</v>
      </c>
      <c r="B71" s="26">
        <v>232</v>
      </c>
      <c r="C71" s="27" t="s">
        <v>106</v>
      </c>
      <c r="D71" s="55" t="s">
        <v>27</v>
      </c>
      <c r="E71" s="28">
        <v>1989</v>
      </c>
      <c r="F71" s="29" t="s">
        <v>16</v>
      </c>
      <c r="G71" s="30" t="s">
        <v>18</v>
      </c>
      <c r="H71" s="31"/>
      <c r="I71" s="31" t="s">
        <v>18</v>
      </c>
      <c r="J71" s="31"/>
      <c r="K71" s="32"/>
      <c r="L71" s="33">
        <v>0.04980324074074072</v>
      </c>
      <c r="M71" s="74">
        <v>2</v>
      </c>
      <c r="N71" s="33">
        <f t="shared" si="3"/>
        <v>0.1016392668178382</v>
      </c>
      <c r="O71" s="73">
        <v>67</v>
      </c>
      <c r="P71" s="77">
        <f t="shared" si="1"/>
        <v>9.519869858238444</v>
      </c>
      <c r="Q71" s="25"/>
    </row>
    <row r="72" spans="1:17" ht="12.75">
      <c r="A72" s="25">
        <v>68</v>
      </c>
      <c r="B72" s="26">
        <v>227</v>
      </c>
      <c r="C72" s="27" t="s">
        <v>101</v>
      </c>
      <c r="D72" s="55" t="s">
        <v>27</v>
      </c>
      <c r="E72" s="28">
        <v>1989</v>
      </c>
      <c r="F72" s="29" t="s">
        <v>16</v>
      </c>
      <c r="G72" s="30"/>
      <c r="H72" s="31"/>
      <c r="I72" s="31" t="s">
        <v>18</v>
      </c>
      <c r="J72" s="31"/>
      <c r="K72" s="32"/>
      <c r="L72" s="33">
        <v>0.07166666666666666</v>
      </c>
      <c r="M72" s="74">
        <v>1</v>
      </c>
      <c r="N72" s="33">
        <f t="shared" si="3"/>
        <v>0.10238095238095238</v>
      </c>
      <c r="O72" s="34">
        <v>68</v>
      </c>
      <c r="P72" s="77">
        <f aca="true" t="shared" si="4" ref="P72:P79">$N$5/N72*$P$5</f>
        <v>9.450904392764858</v>
      </c>
      <c r="Q72" s="25"/>
    </row>
    <row r="73" spans="1:17" ht="12.75">
      <c r="A73" s="25">
        <v>69</v>
      </c>
      <c r="B73" s="26">
        <v>243</v>
      </c>
      <c r="C73" s="27" t="s">
        <v>102</v>
      </c>
      <c r="D73" s="55" t="s">
        <v>78</v>
      </c>
      <c r="E73" s="28">
        <v>1993</v>
      </c>
      <c r="F73" s="29" t="s">
        <v>16</v>
      </c>
      <c r="G73" s="30"/>
      <c r="H73" s="31"/>
      <c r="I73" s="31"/>
      <c r="J73" s="31" t="s">
        <v>18</v>
      </c>
      <c r="K73" s="32"/>
      <c r="L73" s="33">
        <v>0.07458333333333345</v>
      </c>
      <c r="M73" s="74">
        <v>1</v>
      </c>
      <c r="N73" s="33">
        <f t="shared" si="3"/>
        <v>0.10654761904761921</v>
      </c>
      <c r="O73" s="73">
        <v>69</v>
      </c>
      <c r="P73" s="77">
        <f t="shared" si="4"/>
        <v>9.081315952824319</v>
      </c>
      <c r="Q73" s="25"/>
    </row>
    <row r="74" spans="1:17" ht="12.75">
      <c r="A74" s="25">
        <v>70</v>
      </c>
      <c r="B74" s="26">
        <v>244</v>
      </c>
      <c r="C74" s="27" t="s">
        <v>103</v>
      </c>
      <c r="D74" s="55" t="s">
        <v>78</v>
      </c>
      <c r="E74" s="28">
        <v>1992</v>
      </c>
      <c r="F74" s="29" t="s">
        <v>16</v>
      </c>
      <c r="G74" s="30"/>
      <c r="H74" s="31"/>
      <c r="I74" s="31"/>
      <c r="J74" s="31" t="s">
        <v>18</v>
      </c>
      <c r="K74" s="32"/>
      <c r="L74" s="33">
        <v>0.08090277777777777</v>
      </c>
      <c r="M74" s="74">
        <v>1</v>
      </c>
      <c r="N74" s="33">
        <f t="shared" si="3"/>
        <v>0.11557539682539682</v>
      </c>
      <c r="O74" s="34">
        <v>70</v>
      </c>
      <c r="P74" s="77">
        <f t="shared" si="4"/>
        <v>8.371959942775394</v>
      </c>
      <c r="Q74" s="25"/>
    </row>
    <row r="75" spans="1:17" ht="12.75">
      <c r="A75" s="25">
        <v>71</v>
      </c>
      <c r="B75" s="26">
        <v>203</v>
      </c>
      <c r="C75" s="27" t="s">
        <v>107</v>
      </c>
      <c r="D75" s="55" t="s">
        <v>152</v>
      </c>
      <c r="E75" s="28">
        <v>1994</v>
      </c>
      <c r="F75" s="29" t="s">
        <v>16</v>
      </c>
      <c r="G75" s="30"/>
      <c r="H75" s="31"/>
      <c r="I75" s="31" t="s">
        <v>18</v>
      </c>
      <c r="J75" s="31" t="s">
        <v>18</v>
      </c>
      <c r="K75" s="32"/>
      <c r="L75" s="33">
        <v>0.05696759259259265</v>
      </c>
      <c r="M75" s="74">
        <v>2</v>
      </c>
      <c r="N75" s="33">
        <f t="shared" si="3"/>
        <v>0.11626039304610747</v>
      </c>
      <c r="O75" s="73">
        <v>71</v>
      </c>
      <c r="P75" s="77">
        <f t="shared" si="4"/>
        <v>8.322633075985362</v>
      </c>
      <c r="Q75" s="25"/>
    </row>
    <row r="76" spans="1:17" ht="12.75">
      <c r="A76" s="25">
        <v>72</v>
      </c>
      <c r="B76" s="26">
        <v>201</v>
      </c>
      <c r="C76" s="27" t="s">
        <v>108</v>
      </c>
      <c r="D76" s="55" t="s">
        <v>33</v>
      </c>
      <c r="E76" s="28">
        <v>1990</v>
      </c>
      <c r="F76" s="29" t="s">
        <v>17</v>
      </c>
      <c r="G76" s="30" t="s">
        <v>18</v>
      </c>
      <c r="H76" s="31"/>
      <c r="I76" s="31" t="s">
        <v>18</v>
      </c>
      <c r="J76" s="31"/>
      <c r="K76" s="32"/>
      <c r="L76" s="33">
        <v>0.0783449074074074</v>
      </c>
      <c r="M76" s="74">
        <v>2</v>
      </c>
      <c r="N76" s="33">
        <f t="shared" si="3"/>
        <v>0.15988756613756616</v>
      </c>
      <c r="O76" s="34">
        <v>72</v>
      </c>
      <c r="P76" s="77">
        <f t="shared" si="4"/>
        <v>6.051706308169596</v>
      </c>
      <c r="Q76" s="25"/>
    </row>
    <row r="77" spans="1:17" ht="12.75">
      <c r="A77" s="25">
        <v>73</v>
      </c>
      <c r="B77" s="26">
        <v>221</v>
      </c>
      <c r="C77" s="27" t="s">
        <v>109</v>
      </c>
      <c r="D77" s="55" t="s">
        <v>152</v>
      </c>
      <c r="E77" s="28">
        <v>1992</v>
      </c>
      <c r="F77" s="29" t="s">
        <v>16</v>
      </c>
      <c r="G77" s="30"/>
      <c r="H77" s="31" t="s">
        <v>18</v>
      </c>
      <c r="I77" s="31"/>
      <c r="J77" s="31" t="s">
        <v>18</v>
      </c>
      <c r="K77" s="32"/>
      <c r="L77" s="68">
        <v>0.08168981481481485</v>
      </c>
      <c r="M77" s="74">
        <v>2</v>
      </c>
      <c r="N77" s="33">
        <f t="shared" si="3"/>
        <v>0.16671390778533646</v>
      </c>
      <c r="O77" s="73">
        <v>73</v>
      </c>
      <c r="P77" s="77">
        <f t="shared" si="4"/>
        <v>5.8039104562198895</v>
      </c>
      <c r="Q77" s="25"/>
    </row>
    <row r="78" spans="1:17" ht="12.75">
      <c r="A78" s="25">
        <v>74</v>
      </c>
      <c r="B78" s="26">
        <v>249</v>
      </c>
      <c r="C78" s="27" t="s">
        <v>110</v>
      </c>
      <c r="D78" s="55" t="s">
        <v>78</v>
      </c>
      <c r="E78" s="28">
        <v>1991</v>
      </c>
      <c r="F78" s="29" t="s">
        <v>16</v>
      </c>
      <c r="G78" s="30" t="s">
        <v>18</v>
      </c>
      <c r="H78" s="31"/>
      <c r="I78" s="31" t="s">
        <v>18</v>
      </c>
      <c r="J78" s="31" t="s">
        <v>18</v>
      </c>
      <c r="K78" s="32" t="s">
        <v>18</v>
      </c>
      <c r="L78" s="33">
        <v>0.06020833333333331</v>
      </c>
      <c r="M78" s="74">
        <v>4</v>
      </c>
      <c r="N78" s="33">
        <f t="shared" si="3"/>
        <v>0.2507635707344162</v>
      </c>
      <c r="O78" s="34">
        <v>74</v>
      </c>
      <c r="P78" s="77">
        <f t="shared" si="4"/>
        <v>3.8585851595540186</v>
      </c>
      <c r="Q78" s="25"/>
    </row>
    <row r="79" spans="1:17" ht="12.75">
      <c r="A79" s="25">
        <v>75</v>
      </c>
      <c r="B79" s="26">
        <v>298</v>
      </c>
      <c r="C79" s="27" t="s">
        <v>111</v>
      </c>
      <c r="D79" s="55" t="s">
        <v>43</v>
      </c>
      <c r="E79" s="28">
        <v>1993</v>
      </c>
      <c r="F79" s="29" t="s">
        <v>17</v>
      </c>
      <c r="G79" s="30" t="s">
        <v>18</v>
      </c>
      <c r="H79" s="31"/>
      <c r="I79" s="31" t="s">
        <v>18</v>
      </c>
      <c r="J79" s="31" t="s">
        <v>18</v>
      </c>
      <c r="K79" s="32" t="s">
        <v>18</v>
      </c>
      <c r="L79" s="33">
        <v>0.06542824074074072</v>
      </c>
      <c r="M79" s="74">
        <v>4</v>
      </c>
      <c r="N79" s="33">
        <f t="shared" si="3"/>
        <v>0.27250412636710014</v>
      </c>
      <c r="O79" s="73">
        <v>75</v>
      </c>
      <c r="P79" s="77">
        <f t="shared" si="4"/>
        <v>3.550744737307624</v>
      </c>
      <c r="Q79" s="25"/>
    </row>
    <row r="80" spans="1:17" ht="12.75">
      <c r="A80" s="25">
        <v>76</v>
      </c>
      <c r="B80" s="26">
        <v>763</v>
      </c>
      <c r="C80" s="56" t="s">
        <v>112</v>
      </c>
      <c r="D80" s="55" t="s">
        <v>29</v>
      </c>
      <c r="E80" s="28">
        <v>1992</v>
      </c>
      <c r="F80" s="29" t="s">
        <v>16</v>
      </c>
      <c r="G80" s="30" t="s">
        <v>18</v>
      </c>
      <c r="H80" s="31"/>
      <c r="I80" s="31"/>
      <c r="J80" s="31" t="s">
        <v>18</v>
      </c>
      <c r="K80" s="32"/>
      <c r="L80" s="33">
        <v>0.08490740740740732</v>
      </c>
      <c r="M80" s="74">
        <v>2</v>
      </c>
      <c r="N80" s="33" t="s">
        <v>157</v>
      </c>
      <c r="O80" s="34">
        <v>76</v>
      </c>
      <c r="P80" s="77">
        <v>2</v>
      </c>
      <c r="Q80" s="25"/>
    </row>
    <row r="81" spans="1:17" ht="12.75">
      <c r="A81" s="25">
        <v>77</v>
      </c>
      <c r="B81" s="26">
        <v>206</v>
      </c>
      <c r="C81" s="27" t="s">
        <v>113</v>
      </c>
      <c r="D81" s="55" t="s">
        <v>48</v>
      </c>
      <c r="E81" s="28">
        <v>1990</v>
      </c>
      <c r="F81" s="29" t="s">
        <v>16</v>
      </c>
      <c r="G81" s="30"/>
      <c r="H81" s="31"/>
      <c r="I81" s="31"/>
      <c r="J81" s="31"/>
      <c r="K81" s="32"/>
      <c r="L81" s="33"/>
      <c r="M81" s="74"/>
      <c r="N81" s="33" t="s">
        <v>114</v>
      </c>
      <c r="O81" s="73">
        <v>77</v>
      </c>
      <c r="P81" s="77">
        <v>0</v>
      </c>
      <c r="Q81" s="25"/>
    </row>
    <row r="82" spans="1:16" s="4" customFormat="1" ht="24" customHeight="1">
      <c r="A82" s="69" t="s">
        <v>155</v>
      </c>
      <c r="D82" s="70"/>
      <c r="E82" s="9"/>
      <c r="F82" s="38"/>
      <c r="G82" s="9"/>
      <c r="J82" s="9"/>
      <c r="P82" s="78"/>
    </row>
    <row r="83" spans="1:16" s="69" customFormat="1" ht="21.75" customHeight="1">
      <c r="A83" s="69" t="s">
        <v>156</v>
      </c>
      <c r="D83" s="71"/>
      <c r="E83" s="39"/>
      <c r="I83" s="72"/>
      <c r="P83" s="79"/>
    </row>
  </sheetData>
  <sheetProtection/>
  <autoFilter ref="A4:Q83"/>
  <mergeCells count="2">
    <mergeCell ref="A3:Q3"/>
    <mergeCell ref="A1:Q1"/>
  </mergeCells>
  <printOptions/>
  <pageMargins left="0.44" right="0.42" top="0.47" bottom="0.57" header="0.5" footer="0.5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">
    <tabColor indexed="47"/>
    <pageSetUpPr fitToPage="1"/>
  </sheetPr>
  <dimension ref="A1:R43"/>
  <sheetViews>
    <sheetView zoomScaleSheetLayoutView="75" workbookViewId="0" topLeftCell="A1">
      <pane xSplit="3" ySplit="4" topLeftCell="D5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P6" sqref="P6"/>
    </sheetView>
  </sheetViews>
  <sheetFormatPr defaultColWidth="9.140625" defaultRowHeight="12.75"/>
  <cols>
    <col min="1" max="1" width="4.28125" style="2" customWidth="1"/>
    <col min="2" max="2" width="6.00390625" style="2" customWidth="1"/>
    <col min="3" max="3" width="23.8515625" style="2" bestFit="1" customWidth="1"/>
    <col min="4" max="4" width="19.8515625" style="24" customWidth="1"/>
    <col min="5" max="5" width="5.140625" style="59" customWidth="1"/>
    <col min="6" max="6" width="4.57421875" style="59" customWidth="1"/>
    <col min="7" max="7" width="3.8515625" style="2" customWidth="1"/>
    <col min="8" max="8" width="5.140625" style="2" customWidth="1"/>
    <col min="9" max="9" width="5.140625" style="2" bestFit="1" customWidth="1"/>
    <col min="10" max="10" width="4.28125" style="2" customWidth="1"/>
    <col min="11" max="11" width="5.00390625" style="2" customWidth="1"/>
    <col min="12" max="12" width="9.00390625" style="42" customWidth="1"/>
    <col min="13" max="13" width="3.00390625" style="2" customWidth="1"/>
    <col min="14" max="14" width="13.00390625" style="37" customWidth="1"/>
    <col min="15" max="15" width="4.8515625" style="38" customWidth="1"/>
    <col min="16" max="16" width="8.421875" style="9" customWidth="1"/>
    <col min="17" max="17" width="4.140625" style="2" customWidth="1"/>
    <col min="18" max="16384" width="9.140625" style="2" customWidth="1"/>
  </cols>
  <sheetData>
    <row r="1" spans="1:17" s="4" customFormat="1" ht="24.75" customHeight="1" thickBot="1">
      <c r="A1" s="127" t="s">
        <v>158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s="4" customFormat="1" ht="13.5" thickTop="1">
      <c r="A2" s="5" t="s">
        <v>0</v>
      </c>
      <c r="B2" s="5"/>
      <c r="C2" s="5"/>
      <c r="E2" s="44"/>
      <c r="F2" s="44"/>
      <c r="G2" s="7"/>
      <c r="I2" s="7"/>
      <c r="L2" s="8"/>
      <c r="M2" s="9"/>
      <c r="N2" s="8"/>
      <c r="O2" s="9"/>
      <c r="P2" s="10"/>
      <c r="Q2" s="10" t="s">
        <v>1</v>
      </c>
    </row>
    <row r="3" spans="1:17" s="4" customFormat="1" ht="50.25" customHeight="1" thickBot="1">
      <c r="A3" s="126" t="s">
        <v>209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8" ht="118.5" customHeight="1" thickBot="1">
      <c r="A4" s="60" t="s">
        <v>2</v>
      </c>
      <c r="B4" s="61" t="s">
        <v>3</v>
      </c>
      <c r="C4" s="62" t="s">
        <v>4</v>
      </c>
      <c r="D4" s="63" t="s">
        <v>23</v>
      </c>
      <c r="E4" s="64" t="s">
        <v>5</v>
      </c>
      <c r="F4" s="15" t="s">
        <v>6</v>
      </c>
      <c r="G4" s="16" t="s">
        <v>7</v>
      </c>
      <c r="H4" s="17" t="s">
        <v>8</v>
      </c>
      <c r="I4" s="17" t="s">
        <v>9</v>
      </c>
      <c r="J4" s="17" t="s">
        <v>10</v>
      </c>
      <c r="K4" s="18" t="s">
        <v>11</v>
      </c>
      <c r="L4" s="19" t="s">
        <v>115</v>
      </c>
      <c r="M4" s="14" t="s">
        <v>13</v>
      </c>
      <c r="N4" s="81" t="s">
        <v>153</v>
      </c>
      <c r="O4" s="20" t="s">
        <v>14</v>
      </c>
      <c r="P4" s="76" t="s">
        <v>154</v>
      </c>
      <c r="Q4" s="65" t="s">
        <v>15</v>
      </c>
      <c r="R4" s="24"/>
    </row>
    <row r="5" spans="1:17" ht="12.75">
      <c r="A5" s="25">
        <v>1</v>
      </c>
      <c r="B5" s="26">
        <v>179</v>
      </c>
      <c r="C5" s="27" t="s">
        <v>116</v>
      </c>
      <c r="D5" s="55" t="s">
        <v>33</v>
      </c>
      <c r="E5" s="29">
        <v>1991</v>
      </c>
      <c r="F5" s="29" t="s">
        <v>20</v>
      </c>
      <c r="G5" s="30"/>
      <c r="H5" s="31"/>
      <c r="I5" s="31"/>
      <c r="J5" s="31"/>
      <c r="K5" s="32"/>
      <c r="L5" s="33">
        <v>0.023865740740740743</v>
      </c>
      <c r="M5" s="74">
        <v>0</v>
      </c>
      <c r="N5" s="33">
        <f aca="true" t="shared" si="0" ref="N5:N40">L5/POWER(0.7,M5)</f>
        <v>0.023865740740740743</v>
      </c>
      <c r="O5" s="54">
        <v>1</v>
      </c>
      <c r="P5" s="77">
        <v>50</v>
      </c>
      <c r="Q5" s="25"/>
    </row>
    <row r="6" spans="1:17" ht="12.75">
      <c r="A6" s="25">
        <v>2</v>
      </c>
      <c r="B6" s="26">
        <v>331</v>
      </c>
      <c r="C6" s="27" t="s">
        <v>215</v>
      </c>
      <c r="D6" s="55" t="s">
        <v>204</v>
      </c>
      <c r="E6" s="29">
        <v>1987</v>
      </c>
      <c r="F6" s="29" t="s">
        <v>22</v>
      </c>
      <c r="G6" s="30"/>
      <c r="H6" s="31"/>
      <c r="I6" s="31"/>
      <c r="J6" s="31"/>
      <c r="K6" s="32"/>
      <c r="L6" s="33">
        <v>0.031076388888888862</v>
      </c>
      <c r="M6" s="74">
        <v>0</v>
      </c>
      <c r="N6" s="33">
        <f t="shared" si="0"/>
        <v>0.031076388888888862</v>
      </c>
      <c r="O6" s="118">
        <v>2</v>
      </c>
      <c r="P6" s="77">
        <f aca="true" t="shared" si="1" ref="P6:P40">$N$5/N6*$P$5</f>
        <v>38.3985102420857</v>
      </c>
      <c r="Q6" s="25"/>
    </row>
    <row r="7" spans="1:17" ht="12.75">
      <c r="A7" s="25">
        <v>3</v>
      </c>
      <c r="B7" s="26">
        <v>398</v>
      </c>
      <c r="C7" s="27" t="s">
        <v>117</v>
      </c>
      <c r="D7" s="55" t="s">
        <v>38</v>
      </c>
      <c r="E7" s="29">
        <v>1982</v>
      </c>
      <c r="F7" s="29" t="s">
        <v>17</v>
      </c>
      <c r="G7" s="30"/>
      <c r="H7" s="31"/>
      <c r="I7" s="31"/>
      <c r="J7" s="31"/>
      <c r="K7" s="32"/>
      <c r="L7" s="33">
        <v>0.03327546296296296</v>
      </c>
      <c r="M7" s="74">
        <v>0</v>
      </c>
      <c r="N7" s="33">
        <f t="shared" si="0"/>
        <v>0.03327546296296296</v>
      </c>
      <c r="O7" s="73">
        <v>3</v>
      </c>
      <c r="P7" s="77">
        <f t="shared" si="1"/>
        <v>35.8608695652174</v>
      </c>
      <c r="Q7" s="25"/>
    </row>
    <row r="8" spans="1:17" ht="12.75">
      <c r="A8" s="25">
        <v>4</v>
      </c>
      <c r="B8" s="26">
        <v>237</v>
      </c>
      <c r="C8" s="27" t="s">
        <v>118</v>
      </c>
      <c r="D8" s="55" t="s">
        <v>27</v>
      </c>
      <c r="E8" s="29">
        <v>1991</v>
      </c>
      <c r="F8" s="29" t="s">
        <v>22</v>
      </c>
      <c r="G8" s="30"/>
      <c r="H8" s="31"/>
      <c r="I8" s="31"/>
      <c r="J8" s="31"/>
      <c r="K8" s="32"/>
      <c r="L8" s="33">
        <v>0.03729166666666667</v>
      </c>
      <c r="M8" s="74">
        <v>0</v>
      </c>
      <c r="N8" s="33">
        <f t="shared" si="0"/>
        <v>0.03729166666666667</v>
      </c>
      <c r="O8" s="118">
        <v>4</v>
      </c>
      <c r="P8" s="77">
        <f t="shared" si="1"/>
        <v>31.998758535071385</v>
      </c>
      <c r="Q8" s="25"/>
    </row>
    <row r="9" spans="1:17" ht="12.75">
      <c r="A9" s="25">
        <v>5</v>
      </c>
      <c r="B9" s="26">
        <v>207</v>
      </c>
      <c r="C9" s="27" t="s">
        <v>119</v>
      </c>
      <c r="D9" s="55" t="s">
        <v>48</v>
      </c>
      <c r="E9" s="29">
        <v>1991</v>
      </c>
      <c r="F9" s="29" t="s">
        <v>16</v>
      </c>
      <c r="G9" s="30"/>
      <c r="H9" s="31"/>
      <c r="I9" s="31"/>
      <c r="J9" s="31"/>
      <c r="K9" s="32"/>
      <c r="L9" s="33">
        <v>0.04052083333333333</v>
      </c>
      <c r="M9" s="74">
        <v>0</v>
      </c>
      <c r="N9" s="33">
        <f t="shared" si="0"/>
        <v>0.04052083333333333</v>
      </c>
      <c r="O9" s="73">
        <v>5</v>
      </c>
      <c r="P9" s="77">
        <f t="shared" si="1"/>
        <v>29.448728934590118</v>
      </c>
      <c r="Q9" s="25"/>
    </row>
    <row r="10" spans="1:17" ht="12.75">
      <c r="A10" s="25">
        <v>6</v>
      </c>
      <c r="B10" s="26">
        <v>256</v>
      </c>
      <c r="C10" s="27" t="s">
        <v>120</v>
      </c>
      <c r="D10" s="55" t="s">
        <v>53</v>
      </c>
      <c r="E10" s="29">
        <v>1987</v>
      </c>
      <c r="F10" s="29" t="s">
        <v>22</v>
      </c>
      <c r="G10" s="30"/>
      <c r="H10" s="31"/>
      <c r="I10" s="31"/>
      <c r="J10" s="31"/>
      <c r="K10" s="32"/>
      <c r="L10" s="33">
        <v>0.040636574074074075</v>
      </c>
      <c r="M10" s="74">
        <v>0</v>
      </c>
      <c r="N10" s="33">
        <f t="shared" si="0"/>
        <v>0.040636574074074075</v>
      </c>
      <c r="O10" s="118">
        <v>6</v>
      </c>
      <c r="P10" s="77">
        <f t="shared" si="1"/>
        <v>29.36485331814298</v>
      </c>
      <c r="Q10" s="25"/>
    </row>
    <row r="11" spans="1:17" ht="12.75">
      <c r="A11" s="25">
        <v>7</v>
      </c>
      <c r="B11" s="26">
        <v>354</v>
      </c>
      <c r="C11" s="27" t="s">
        <v>121</v>
      </c>
      <c r="D11" s="55" t="s">
        <v>29</v>
      </c>
      <c r="E11" s="29">
        <v>1987</v>
      </c>
      <c r="F11" s="29" t="s">
        <v>16</v>
      </c>
      <c r="G11" s="30"/>
      <c r="H11" s="31"/>
      <c r="I11" s="31"/>
      <c r="J11" s="31"/>
      <c r="K11" s="32"/>
      <c r="L11" s="33">
        <v>0.04111111111111111</v>
      </c>
      <c r="M11" s="74">
        <v>0</v>
      </c>
      <c r="N11" s="33">
        <f t="shared" si="0"/>
        <v>0.04111111111111111</v>
      </c>
      <c r="O11" s="73">
        <v>7</v>
      </c>
      <c r="P11" s="77">
        <f t="shared" si="1"/>
        <v>29.025900900900904</v>
      </c>
      <c r="Q11" s="25"/>
    </row>
    <row r="12" spans="1:17" ht="12.75">
      <c r="A12" s="25">
        <v>8</v>
      </c>
      <c r="B12" s="26">
        <v>390</v>
      </c>
      <c r="C12" s="27" t="s">
        <v>122</v>
      </c>
      <c r="D12" s="55" t="s">
        <v>38</v>
      </c>
      <c r="E12" s="29">
        <v>1966</v>
      </c>
      <c r="F12" s="29" t="s">
        <v>123</v>
      </c>
      <c r="G12" s="30"/>
      <c r="H12" s="31"/>
      <c r="I12" s="31"/>
      <c r="J12" s="31"/>
      <c r="K12" s="32"/>
      <c r="L12" s="33">
        <v>0.04137731481481482</v>
      </c>
      <c r="M12" s="74">
        <v>0</v>
      </c>
      <c r="N12" s="33">
        <f t="shared" si="0"/>
        <v>0.04137731481481482</v>
      </c>
      <c r="O12" s="118">
        <v>8</v>
      </c>
      <c r="P12" s="77">
        <f t="shared" si="1"/>
        <v>28.839160839160837</v>
      </c>
      <c r="Q12" s="25"/>
    </row>
    <row r="13" spans="1:17" ht="12.75">
      <c r="A13" s="25">
        <v>9</v>
      </c>
      <c r="B13" s="26">
        <v>703</v>
      </c>
      <c r="C13" s="27" t="s">
        <v>124</v>
      </c>
      <c r="D13" s="55" t="s">
        <v>38</v>
      </c>
      <c r="E13" s="29">
        <v>1989</v>
      </c>
      <c r="F13" s="29" t="s">
        <v>16</v>
      </c>
      <c r="G13" s="30"/>
      <c r="H13" s="31"/>
      <c r="I13" s="31"/>
      <c r="J13" s="31"/>
      <c r="K13" s="32"/>
      <c r="L13" s="33">
        <v>0.042083333333333334</v>
      </c>
      <c r="M13" s="74">
        <v>0</v>
      </c>
      <c r="N13" s="33">
        <f t="shared" si="0"/>
        <v>0.042083333333333334</v>
      </c>
      <c r="O13" s="73">
        <v>9</v>
      </c>
      <c r="P13" s="77">
        <f t="shared" si="1"/>
        <v>28.355335533553355</v>
      </c>
      <c r="Q13" s="25"/>
    </row>
    <row r="14" spans="1:17" ht="12.75">
      <c r="A14" s="25">
        <v>10</v>
      </c>
      <c r="B14" s="26">
        <v>370</v>
      </c>
      <c r="C14" s="27" t="s">
        <v>125</v>
      </c>
      <c r="D14" s="55" t="s">
        <v>46</v>
      </c>
      <c r="E14" s="29">
        <v>1990</v>
      </c>
      <c r="F14" s="29" t="s">
        <v>17</v>
      </c>
      <c r="G14" s="30"/>
      <c r="H14" s="31"/>
      <c r="I14" s="31"/>
      <c r="J14" s="31"/>
      <c r="K14" s="32"/>
      <c r="L14" s="33">
        <v>0.04328703703703704</v>
      </c>
      <c r="M14" s="74">
        <v>0</v>
      </c>
      <c r="N14" s="33">
        <f t="shared" si="0"/>
        <v>0.04328703703703704</v>
      </c>
      <c r="O14" s="118">
        <v>10</v>
      </c>
      <c r="P14" s="77">
        <f t="shared" si="1"/>
        <v>27.5668449197861</v>
      </c>
      <c r="Q14" s="25"/>
    </row>
    <row r="15" spans="1:17" ht="12.75">
      <c r="A15" s="25">
        <v>11</v>
      </c>
      <c r="B15" s="26">
        <v>248</v>
      </c>
      <c r="C15" s="27" t="s">
        <v>126</v>
      </c>
      <c r="D15" s="55" t="s">
        <v>78</v>
      </c>
      <c r="E15" s="29">
        <v>1993</v>
      </c>
      <c r="F15" s="29" t="s">
        <v>16</v>
      </c>
      <c r="G15" s="30"/>
      <c r="H15" s="31"/>
      <c r="I15" s="31"/>
      <c r="J15" s="31"/>
      <c r="K15" s="32"/>
      <c r="L15" s="33">
        <v>0.04445601851851852</v>
      </c>
      <c r="M15" s="74">
        <v>0</v>
      </c>
      <c r="N15" s="33">
        <f t="shared" si="0"/>
        <v>0.04445601851851852</v>
      </c>
      <c r="O15" s="73">
        <v>11</v>
      </c>
      <c r="P15" s="77">
        <f t="shared" si="1"/>
        <v>26.84196823743817</v>
      </c>
      <c r="Q15" s="25"/>
    </row>
    <row r="16" spans="1:17" ht="12.75">
      <c r="A16" s="25">
        <v>12</v>
      </c>
      <c r="B16" s="26">
        <v>216</v>
      </c>
      <c r="C16" s="27" t="s">
        <v>127</v>
      </c>
      <c r="D16" s="55" t="s">
        <v>55</v>
      </c>
      <c r="E16" s="29">
        <v>1991</v>
      </c>
      <c r="F16" s="29" t="s">
        <v>22</v>
      </c>
      <c r="G16" s="30"/>
      <c r="H16" s="31"/>
      <c r="I16" s="31"/>
      <c r="J16" s="31"/>
      <c r="K16" s="32"/>
      <c r="L16" s="33">
        <v>0.04503472222222222</v>
      </c>
      <c r="M16" s="74">
        <v>0</v>
      </c>
      <c r="N16" s="33">
        <f t="shared" si="0"/>
        <v>0.04503472222222222</v>
      </c>
      <c r="O16" s="118">
        <v>12</v>
      </c>
      <c r="P16" s="77">
        <f t="shared" si="1"/>
        <v>26.497044461578007</v>
      </c>
      <c r="Q16" s="25"/>
    </row>
    <row r="17" spans="1:17" ht="12.75">
      <c r="A17" s="25">
        <v>13</v>
      </c>
      <c r="B17" s="26">
        <v>355</v>
      </c>
      <c r="C17" s="27" t="s">
        <v>128</v>
      </c>
      <c r="D17" s="55" t="s">
        <v>73</v>
      </c>
      <c r="E17" s="29">
        <v>1993</v>
      </c>
      <c r="F17" s="29" t="s">
        <v>16</v>
      </c>
      <c r="G17" s="30"/>
      <c r="H17" s="31"/>
      <c r="I17" s="31"/>
      <c r="J17" s="31"/>
      <c r="K17" s="32"/>
      <c r="L17" s="33">
        <v>0.046331018518518514</v>
      </c>
      <c r="M17" s="74">
        <v>0</v>
      </c>
      <c r="N17" s="33">
        <f t="shared" si="0"/>
        <v>0.046331018518518514</v>
      </c>
      <c r="O17" s="73">
        <v>13</v>
      </c>
      <c r="P17" s="77">
        <f t="shared" si="1"/>
        <v>25.755683237571823</v>
      </c>
      <c r="Q17" s="25"/>
    </row>
    <row r="18" spans="1:17" ht="12.75">
      <c r="A18" s="25">
        <v>14</v>
      </c>
      <c r="B18" s="26">
        <v>368</v>
      </c>
      <c r="C18" s="27" t="s">
        <v>129</v>
      </c>
      <c r="D18" s="55" t="s">
        <v>46</v>
      </c>
      <c r="E18" s="29">
        <v>1989</v>
      </c>
      <c r="F18" s="29" t="s">
        <v>17</v>
      </c>
      <c r="G18" s="30"/>
      <c r="H18" s="31"/>
      <c r="I18" s="31"/>
      <c r="J18" s="31"/>
      <c r="K18" s="32"/>
      <c r="L18" s="33">
        <v>0.05018518518518519</v>
      </c>
      <c r="M18" s="74">
        <v>0</v>
      </c>
      <c r="N18" s="33">
        <f t="shared" si="0"/>
        <v>0.05018518518518519</v>
      </c>
      <c r="O18" s="118">
        <v>14</v>
      </c>
      <c r="P18" s="77">
        <f t="shared" si="1"/>
        <v>23.77767527675277</v>
      </c>
      <c r="Q18" s="25"/>
    </row>
    <row r="19" spans="1:17" ht="12.75">
      <c r="A19" s="25">
        <v>15</v>
      </c>
      <c r="B19" s="26">
        <v>712</v>
      </c>
      <c r="C19" s="27" t="s">
        <v>130</v>
      </c>
      <c r="D19" s="55" t="s">
        <v>38</v>
      </c>
      <c r="E19" s="29">
        <v>1990</v>
      </c>
      <c r="F19" s="29" t="s">
        <v>16</v>
      </c>
      <c r="G19" s="30"/>
      <c r="H19" s="31"/>
      <c r="I19" s="31"/>
      <c r="J19" s="31"/>
      <c r="K19" s="32"/>
      <c r="L19" s="33">
        <v>0.0506712962962963</v>
      </c>
      <c r="M19" s="74">
        <v>0</v>
      </c>
      <c r="N19" s="33">
        <f t="shared" si="0"/>
        <v>0.0506712962962963</v>
      </c>
      <c r="O19" s="73">
        <v>15</v>
      </c>
      <c r="P19" s="77">
        <f t="shared" si="1"/>
        <v>23.54956601187757</v>
      </c>
      <c r="Q19" s="25"/>
    </row>
    <row r="20" spans="1:17" ht="12.75">
      <c r="A20" s="25">
        <v>16</v>
      </c>
      <c r="B20" s="26">
        <v>352</v>
      </c>
      <c r="C20" s="27" t="s">
        <v>131</v>
      </c>
      <c r="D20" s="55" t="s">
        <v>152</v>
      </c>
      <c r="E20" s="29">
        <v>1989</v>
      </c>
      <c r="F20" s="29" t="s">
        <v>16</v>
      </c>
      <c r="G20" s="30"/>
      <c r="H20" s="31"/>
      <c r="I20" s="31"/>
      <c r="J20" s="31"/>
      <c r="K20" s="32"/>
      <c r="L20" s="33">
        <v>0.051180555555555556</v>
      </c>
      <c r="M20" s="74">
        <v>0</v>
      </c>
      <c r="N20" s="33">
        <f t="shared" si="0"/>
        <v>0.051180555555555556</v>
      </c>
      <c r="O20" s="118">
        <v>16</v>
      </c>
      <c r="P20" s="77">
        <f t="shared" si="1"/>
        <v>23.315241971958393</v>
      </c>
      <c r="Q20" s="25"/>
    </row>
    <row r="21" spans="1:17" ht="12.75">
      <c r="A21" s="25">
        <v>17</v>
      </c>
      <c r="B21" s="26">
        <v>241</v>
      </c>
      <c r="C21" s="27" t="s">
        <v>212</v>
      </c>
      <c r="D21" s="55" t="s">
        <v>213</v>
      </c>
      <c r="E21" s="29">
        <v>1990</v>
      </c>
      <c r="F21" s="29" t="s">
        <v>22</v>
      </c>
      <c r="G21" s="30"/>
      <c r="H21" s="31"/>
      <c r="I21" s="31"/>
      <c r="J21" s="31"/>
      <c r="K21" s="32"/>
      <c r="L21" s="33">
        <v>0.053912037037037064</v>
      </c>
      <c r="M21" s="74">
        <v>0</v>
      </c>
      <c r="N21" s="33">
        <f t="shared" si="0"/>
        <v>0.053912037037037064</v>
      </c>
      <c r="O21" s="73">
        <v>17</v>
      </c>
      <c r="P21" s="77">
        <f t="shared" si="1"/>
        <v>22.1339630742808</v>
      </c>
      <c r="Q21" s="25"/>
    </row>
    <row r="22" spans="1:17" ht="12.75">
      <c r="A22" s="25">
        <v>18</v>
      </c>
      <c r="B22" s="26">
        <v>251</v>
      </c>
      <c r="C22" s="27" t="s">
        <v>132</v>
      </c>
      <c r="D22" s="55" t="s">
        <v>53</v>
      </c>
      <c r="E22" s="29">
        <v>1992</v>
      </c>
      <c r="F22" s="29" t="s">
        <v>17</v>
      </c>
      <c r="G22" s="30"/>
      <c r="H22" s="31"/>
      <c r="I22" s="31"/>
      <c r="J22" s="31"/>
      <c r="K22" s="32"/>
      <c r="L22" s="33">
        <v>0.055393518518518516</v>
      </c>
      <c r="M22" s="74">
        <v>0</v>
      </c>
      <c r="N22" s="33">
        <f t="shared" si="0"/>
        <v>0.055393518518518516</v>
      </c>
      <c r="O22" s="118">
        <v>18</v>
      </c>
      <c r="P22" s="77">
        <f t="shared" si="1"/>
        <v>21.541997492687006</v>
      </c>
      <c r="Q22" s="25"/>
    </row>
    <row r="23" spans="1:17" ht="12.75">
      <c r="A23" s="25">
        <v>19</v>
      </c>
      <c r="B23" s="26">
        <v>195</v>
      </c>
      <c r="C23" s="27" t="s">
        <v>133</v>
      </c>
      <c r="D23" s="55" t="s">
        <v>205</v>
      </c>
      <c r="E23" s="29">
        <v>1991</v>
      </c>
      <c r="F23" s="29" t="s">
        <v>17</v>
      </c>
      <c r="G23" s="30"/>
      <c r="H23" s="31"/>
      <c r="I23" s="31"/>
      <c r="J23" s="31"/>
      <c r="K23" s="32"/>
      <c r="L23" s="33">
        <v>0.05797453703703698</v>
      </c>
      <c r="M23" s="74">
        <v>0</v>
      </c>
      <c r="N23" s="33">
        <f t="shared" si="0"/>
        <v>0.05797453703703698</v>
      </c>
      <c r="O23" s="73">
        <v>19</v>
      </c>
      <c r="P23" s="77">
        <f t="shared" si="1"/>
        <v>20.582950688760253</v>
      </c>
      <c r="Q23" s="25"/>
    </row>
    <row r="24" spans="1:17" ht="12.75">
      <c r="A24" s="25">
        <v>20</v>
      </c>
      <c r="B24" s="26">
        <v>700</v>
      </c>
      <c r="C24" s="27" t="s">
        <v>134</v>
      </c>
      <c r="D24" s="55" t="s">
        <v>38</v>
      </c>
      <c r="E24" s="29">
        <v>1991</v>
      </c>
      <c r="F24" s="29" t="s">
        <v>16</v>
      </c>
      <c r="G24" s="30"/>
      <c r="H24" s="31"/>
      <c r="I24" s="31"/>
      <c r="J24" s="31"/>
      <c r="K24" s="32"/>
      <c r="L24" s="33">
        <v>0.05975694444444444</v>
      </c>
      <c r="M24" s="74">
        <v>0</v>
      </c>
      <c r="N24" s="33">
        <f t="shared" si="0"/>
        <v>0.05975694444444444</v>
      </c>
      <c r="O24" s="118">
        <v>20</v>
      </c>
      <c r="P24" s="77">
        <f t="shared" si="1"/>
        <v>19.969010265349606</v>
      </c>
      <c r="Q24" s="25"/>
    </row>
    <row r="25" spans="1:17" ht="12.75">
      <c r="A25" s="25">
        <v>21</v>
      </c>
      <c r="B25" s="26">
        <v>708</v>
      </c>
      <c r="C25" s="27" t="s">
        <v>135</v>
      </c>
      <c r="D25" s="55" t="s">
        <v>38</v>
      </c>
      <c r="E25" s="29">
        <v>1991</v>
      </c>
      <c r="F25" s="29" t="s">
        <v>16</v>
      </c>
      <c r="G25" s="30"/>
      <c r="H25" s="31"/>
      <c r="I25" s="31"/>
      <c r="J25" s="31"/>
      <c r="K25" s="32"/>
      <c r="L25" s="33">
        <v>0.06013888888888889</v>
      </c>
      <c r="M25" s="74">
        <v>0</v>
      </c>
      <c r="N25" s="33">
        <f t="shared" si="0"/>
        <v>0.06013888888888889</v>
      </c>
      <c r="O25" s="73">
        <v>21</v>
      </c>
      <c r="P25" s="77">
        <f t="shared" si="1"/>
        <v>19.842186297151656</v>
      </c>
      <c r="Q25" s="25"/>
    </row>
    <row r="26" spans="1:17" ht="12.75">
      <c r="A26" s="25">
        <v>22</v>
      </c>
      <c r="B26" s="26">
        <v>350</v>
      </c>
      <c r="C26" s="27" t="s">
        <v>136</v>
      </c>
      <c r="D26" s="55" t="s">
        <v>27</v>
      </c>
      <c r="E26" s="29">
        <v>1991</v>
      </c>
      <c r="F26" s="29" t="s">
        <v>16</v>
      </c>
      <c r="G26" s="30"/>
      <c r="H26" s="31"/>
      <c r="I26" s="31"/>
      <c r="J26" s="31"/>
      <c r="K26" s="32"/>
      <c r="L26" s="33">
        <v>0.06140046296296292</v>
      </c>
      <c r="M26" s="74">
        <v>0</v>
      </c>
      <c r="N26" s="33">
        <f t="shared" si="0"/>
        <v>0.06140046296296292</v>
      </c>
      <c r="O26" s="118">
        <v>22</v>
      </c>
      <c r="P26" s="77">
        <f t="shared" si="1"/>
        <v>19.434495758718207</v>
      </c>
      <c r="Q26" s="25"/>
    </row>
    <row r="27" spans="1:17" ht="12.75">
      <c r="A27" s="25">
        <v>23</v>
      </c>
      <c r="B27" s="26">
        <v>236</v>
      </c>
      <c r="C27" s="27" t="s">
        <v>137</v>
      </c>
      <c r="D27" s="55" t="s">
        <v>27</v>
      </c>
      <c r="E27" s="29">
        <v>1991</v>
      </c>
      <c r="F27" s="29" t="s">
        <v>16</v>
      </c>
      <c r="G27" s="30"/>
      <c r="H27" s="31"/>
      <c r="I27" s="31"/>
      <c r="J27" s="31"/>
      <c r="K27" s="32"/>
      <c r="L27" s="33">
        <v>0.06465277777777778</v>
      </c>
      <c r="M27" s="74">
        <v>0</v>
      </c>
      <c r="N27" s="33">
        <f t="shared" si="0"/>
        <v>0.06465277777777778</v>
      </c>
      <c r="O27" s="73">
        <v>23</v>
      </c>
      <c r="P27" s="77">
        <f t="shared" si="1"/>
        <v>18.45685642678124</v>
      </c>
      <c r="Q27" s="25"/>
    </row>
    <row r="28" spans="1:17" ht="12.75">
      <c r="A28" s="25">
        <v>24</v>
      </c>
      <c r="B28" s="26">
        <v>385</v>
      </c>
      <c r="C28" s="27" t="s">
        <v>138</v>
      </c>
      <c r="D28" s="55" t="s">
        <v>38</v>
      </c>
      <c r="E28" s="29">
        <v>1992</v>
      </c>
      <c r="F28" s="29" t="s">
        <v>22</v>
      </c>
      <c r="G28" s="30"/>
      <c r="H28" s="31"/>
      <c r="I28" s="31"/>
      <c r="J28" s="31"/>
      <c r="K28" s="32"/>
      <c r="L28" s="33">
        <v>0.06666666666666667</v>
      </c>
      <c r="M28" s="74">
        <v>0</v>
      </c>
      <c r="N28" s="33">
        <f t="shared" si="0"/>
        <v>0.06666666666666667</v>
      </c>
      <c r="O28" s="118">
        <v>24</v>
      </c>
      <c r="P28" s="77">
        <f t="shared" si="1"/>
        <v>17.899305555555557</v>
      </c>
      <c r="Q28" s="25"/>
    </row>
    <row r="29" spans="1:17" ht="12.75">
      <c r="A29" s="25">
        <v>25</v>
      </c>
      <c r="B29" s="26">
        <v>112</v>
      </c>
      <c r="C29" s="27" t="s">
        <v>139</v>
      </c>
      <c r="D29" s="55" t="s">
        <v>40</v>
      </c>
      <c r="E29" s="29">
        <v>1992</v>
      </c>
      <c r="F29" s="29" t="s">
        <v>22</v>
      </c>
      <c r="G29" s="30"/>
      <c r="H29" s="31"/>
      <c r="I29" s="31"/>
      <c r="J29" s="31"/>
      <c r="K29" s="32"/>
      <c r="L29" s="33">
        <v>0.07630787037037036</v>
      </c>
      <c r="M29" s="74">
        <v>0</v>
      </c>
      <c r="N29" s="33">
        <f t="shared" si="0"/>
        <v>0.07630787037037036</v>
      </c>
      <c r="O29" s="73">
        <v>25</v>
      </c>
      <c r="P29" s="77">
        <f t="shared" si="1"/>
        <v>15.637797664189296</v>
      </c>
      <c r="Q29" s="25"/>
    </row>
    <row r="30" spans="1:17" ht="12.75">
      <c r="A30" s="25">
        <v>26</v>
      </c>
      <c r="B30" s="26">
        <v>209</v>
      </c>
      <c r="C30" s="27" t="s">
        <v>140</v>
      </c>
      <c r="D30" s="55" t="s">
        <v>48</v>
      </c>
      <c r="E30" s="29">
        <v>1990</v>
      </c>
      <c r="F30" s="29" t="s">
        <v>16</v>
      </c>
      <c r="G30" s="30"/>
      <c r="H30" s="31"/>
      <c r="I30" s="31"/>
      <c r="J30" s="31"/>
      <c r="K30" s="32"/>
      <c r="L30" s="33">
        <v>0.08074074074074074</v>
      </c>
      <c r="M30" s="74">
        <v>0</v>
      </c>
      <c r="N30" s="33">
        <f t="shared" si="0"/>
        <v>0.08074074074074074</v>
      </c>
      <c r="O30" s="118">
        <v>26</v>
      </c>
      <c r="P30" s="77">
        <f t="shared" si="1"/>
        <v>14.779243119266056</v>
      </c>
      <c r="Q30" s="25"/>
    </row>
    <row r="31" spans="1:17" ht="12.75">
      <c r="A31" s="25">
        <v>27</v>
      </c>
      <c r="B31" s="26">
        <v>296</v>
      </c>
      <c r="C31" s="27" t="s">
        <v>141</v>
      </c>
      <c r="D31" s="55" t="s">
        <v>43</v>
      </c>
      <c r="E31" s="29">
        <v>1991</v>
      </c>
      <c r="F31" s="29" t="s">
        <v>17</v>
      </c>
      <c r="G31" s="30" t="s">
        <v>18</v>
      </c>
      <c r="H31" s="31"/>
      <c r="I31" s="31"/>
      <c r="J31" s="31"/>
      <c r="K31" s="32"/>
      <c r="L31" s="33">
        <v>0.060555555555555696</v>
      </c>
      <c r="M31" s="74">
        <v>1</v>
      </c>
      <c r="N31" s="33">
        <f t="shared" si="0"/>
        <v>0.08650793650793671</v>
      </c>
      <c r="O31" s="73">
        <v>27</v>
      </c>
      <c r="P31" s="77">
        <f t="shared" si="1"/>
        <v>13.793960244648288</v>
      </c>
      <c r="Q31" s="25"/>
    </row>
    <row r="32" spans="1:17" ht="12.75">
      <c r="A32" s="25">
        <v>28</v>
      </c>
      <c r="B32" s="26">
        <v>225</v>
      </c>
      <c r="C32" s="27" t="s">
        <v>142</v>
      </c>
      <c r="D32" s="55" t="s">
        <v>27</v>
      </c>
      <c r="E32" s="29">
        <v>1989</v>
      </c>
      <c r="F32" s="29" t="s">
        <v>22</v>
      </c>
      <c r="G32" s="30" t="s">
        <v>18</v>
      </c>
      <c r="H32" s="31"/>
      <c r="I32" s="31"/>
      <c r="J32" s="31"/>
      <c r="K32" s="32"/>
      <c r="L32" s="33">
        <v>0.06236111111111109</v>
      </c>
      <c r="M32" s="74">
        <v>1</v>
      </c>
      <c r="N32" s="33">
        <f t="shared" si="0"/>
        <v>0.08908730158730156</v>
      </c>
      <c r="O32" s="118">
        <v>28</v>
      </c>
      <c r="P32" s="77">
        <f t="shared" si="1"/>
        <v>13.394580549368973</v>
      </c>
      <c r="Q32" s="25"/>
    </row>
    <row r="33" spans="1:17" ht="12.75">
      <c r="A33" s="25">
        <v>29</v>
      </c>
      <c r="B33" s="26">
        <v>714</v>
      </c>
      <c r="C33" s="27" t="s">
        <v>143</v>
      </c>
      <c r="D33" s="55" t="s">
        <v>38</v>
      </c>
      <c r="E33" s="29">
        <v>1991</v>
      </c>
      <c r="F33" s="29" t="s">
        <v>16</v>
      </c>
      <c r="G33" s="30" t="s">
        <v>18</v>
      </c>
      <c r="H33" s="31"/>
      <c r="I33" s="31"/>
      <c r="J33" s="31"/>
      <c r="K33" s="32"/>
      <c r="L33" s="33">
        <v>0.06322916666666667</v>
      </c>
      <c r="M33" s="74">
        <v>1</v>
      </c>
      <c r="N33" s="33">
        <f t="shared" si="0"/>
        <v>0.09032738095238096</v>
      </c>
      <c r="O33" s="73">
        <v>29</v>
      </c>
      <c r="P33" s="77">
        <f t="shared" si="1"/>
        <v>13.210690097016291</v>
      </c>
      <c r="Q33" s="25"/>
    </row>
    <row r="34" spans="1:17" ht="12.75">
      <c r="A34" s="25">
        <v>30</v>
      </c>
      <c r="B34" s="26">
        <v>191</v>
      </c>
      <c r="C34" s="27" t="s">
        <v>145</v>
      </c>
      <c r="D34" s="55" t="s">
        <v>33</v>
      </c>
      <c r="E34" s="29">
        <v>1992</v>
      </c>
      <c r="F34" s="29" t="s">
        <v>16</v>
      </c>
      <c r="G34" s="30"/>
      <c r="H34" s="31"/>
      <c r="I34" s="31" t="s">
        <v>18</v>
      </c>
      <c r="J34" s="31" t="s">
        <v>18</v>
      </c>
      <c r="K34" s="32"/>
      <c r="L34" s="33">
        <v>0.04449074074074074</v>
      </c>
      <c r="M34" s="74">
        <v>2</v>
      </c>
      <c r="N34" s="33">
        <f t="shared" si="0"/>
        <v>0.09079743008314438</v>
      </c>
      <c r="O34" s="118">
        <v>30</v>
      </c>
      <c r="P34" s="77">
        <f t="shared" si="1"/>
        <v>13.142299687825181</v>
      </c>
      <c r="Q34" s="25"/>
    </row>
    <row r="35" spans="1:17" ht="12.75">
      <c r="A35" s="25">
        <v>31</v>
      </c>
      <c r="B35" s="26">
        <v>353</v>
      </c>
      <c r="C35" s="27" t="s">
        <v>144</v>
      </c>
      <c r="D35" s="55" t="s">
        <v>33</v>
      </c>
      <c r="E35" s="29">
        <v>1993</v>
      </c>
      <c r="F35" s="29" t="s">
        <v>16</v>
      </c>
      <c r="G35" s="30"/>
      <c r="H35" s="31"/>
      <c r="I35" s="31"/>
      <c r="J35" s="31" t="s">
        <v>18</v>
      </c>
      <c r="K35" s="32"/>
      <c r="L35" s="33">
        <v>0.06521990740740735</v>
      </c>
      <c r="M35" s="74">
        <v>1</v>
      </c>
      <c r="N35" s="33">
        <f t="shared" si="0"/>
        <v>0.09317129629629622</v>
      </c>
      <c r="O35" s="73">
        <v>31</v>
      </c>
      <c r="P35" s="77">
        <f t="shared" si="1"/>
        <v>12.807453416149079</v>
      </c>
      <c r="Q35" s="25"/>
    </row>
    <row r="36" spans="1:17" ht="12.75">
      <c r="A36" s="25">
        <v>32</v>
      </c>
      <c r="B36" s="26">
        <v>388</v>
      </c>
      <c r="C36" s="27" t="s">
        <v>146</v>
      </c>
      <c r="D36" s="55" t="s">
        <v>38</v>
      </c>
      <c r="E36" s="29">
        <v>1992</v>
      </c>
      <c r="F36" s="29" t="s">
        <v>16</v>
      </c>
      <c r="G36" s="30" t="s">
        <v>18</v>
      </c>
      <c r="H36" s="31"/>
      <c r="I36" s="31"/>
      <c r="J36" s="31"/>
      <c r="K36" s="32" t="s">
        <v>18</v>
      </c>
      <c r="L36" s="33">
        <v>0.0615625</v>
      </c>
      <c r="M36" s="74">
        <v>2</v>
      </c>
      <c r="N36" s="33">
        <f t="shared" si="0"/>
        <v>0.12563775510204084</v>
      </c>
      <c r="O36" s="118">
        <v>32</v>
      </c>
      <c r="P36" s="77">
        <f t="shared" si="1"/>
        <v>9.497837939462304</v>
      </c>
      <c r="Q36" s="25"/>
    </row>
    <row r="37" spans="1:17" ht="12.75">
      <c r="A37" s="25">
        <v>33</v>
      </c>
      <c r="B37" s="26">
        <v>220</v>
      </c>
      <c r="C37" s="27" t="s">
        <v>147</v>
      </c>
      <c r="D37" s="55" t="s">
        <v>55</v>
      </c>
      <c r="E37" s="29">
        <v>1994</v>
      </c>
      <c r="F37" s="29" t="s">
        <v>16</v>
      </c>
      <c r="G37" s="30"/>
      <c r="H37" s="31"/>
      <c r="I37" s="31" t="s">
        <v>18</v>
      </c>
      <c r="J37" s="31" t="s">
        <v>18</v>
      </c>
      <c r="K37" s="32"/>
      <c r="L37" s="33">
        <v>0.07478009259259255</v>
      </c>
      <c r="M37" s="74">
        <v>2</v>
      </c>
      <c r="N37" s="33">
        <f t="shared" si="0"/>
        <v>0.1526124338624338</v>
      </c>
      <c r="O37" s="73">
        <v>33</v>
      </c>
      <c r="P37" s="77">
        <f t="shared" si="1"/>
        <v>7.819068255687977</v>
      </c>
      <c r="Q37" s="25"/>
    </row>
    <row r="38" spans="1:17" ht="12.75">
      <c r="A38" s="25">
        <v>34</v>
      </c>
      <c r="B38" s="26">
        <v>240</v>
      </c>
      <c r="C38" s="27" t="s">
        <v>148</v>
      </c>
      <c r="D38" s="55" t="s">
        <v>27</v>
      </c>
      <c r="E38" s="29">
        <v>1992</v>
      </c>
      <c r="F38" s="29" t="s">
        <v>16</v>
      </c>
      <c r="G38" s="30" t="s">
        <v>18</v>
      </c>
      <c r="H38" s="31"/>
      <c r="I38" s="31"/>
      <c r="J38" s="31"/>
      <c r="K38" s="32" t="s">
        <v>18</v>
      </c>
      <c r="L38" s="33">
        <v>0.07831018518518519</v>
      </c>
      <c r="M38" s="74">
        <v>2</v>
      </c>
      <c r="N38" s="33">
        <f t="shared" si="0"/>
        <v>0.15981670445956164</v>
      </c>
      <c r="O38" s="118">
        <v>34</v>
      </c>
      <c r="P38" s="77">
        <f t="shared" si="1"/>
        <v>7.466597694354123</v>
      </c>
      <c r="Q38" s="25"/>
    </row>
    <row r="39" spans="1:17" ht="12.75">
      <c r="A39" s="25">
        <v>35</v>
      </c>
      <c r="B39" s="26">
        <v>358</v>
      </c>
      <c r="C39" s="27" t="s">
        <v>149</v>
      </c>
      <c r="D39" s="55" t="s">
        <v>73</v>
      </c>
      <c r="E39" s="29">
        <v>1993</v>
      </c>
      <c r="F39" s="29" t="s">
        <v>16</v>
      </c>
      <c r="G39" s="30" t="s">
        <v>18</v>
      </c>
      <c r="H39" s="31" t="s">
        <v>18</v>
      </c>
      <c r="I39" s="31"/>
      <c r="J39" s="31"/>
      <c r="K39" s="32" t="s">
        <v>18</v>
      </c>
      <c r="L39" s="33">
        <v>0.06791666666666674</v>
      </c>
      <c r="M39" s="74">
        <v>3</v>
      </c>
      <c r="N39" s="33">
        <f t="shared" si="0"/>
        <v>0.19800777453838703</v>
      </c>
      <c r="O39" s="73">
        <v>35</v>
      </c>
      <c r="P39" s="77">
        <f t="shared" si="1"/>
        <v>6.026465576005446</v>
      </c>
      <c r="Q39" s="25"/>
    </row>
    <row r="40" spans="1:17" ht="12.75">
      <c r="A40" s="25">
        <v>36</v>
      </c>
      <c r="B40" s="26">
        <v>119</v>
      </c>
      <c r="C40" s="27" t="s">
        <v>150</v>
      </c>
      <c r="D40" s="55" t="s">
        <v>27</v>
      </c>
      <c r="E40" s="29">
        <v>1992</v>
      </c>
      <c r="F40" s="29" t="s">
        <v>16</v>
      </c>
      <c r="G40" s="30" t="s">
        <v>18</v>
      </c>
      <c r="H40" s="31"/>
      <c r="I40" s="31" t="s">
        <v>18</v>
      </c>
      <c r="J40" s="31" t="s">
        <v>18</v>
      </c>
      <c r="K40" s="32" t="s">
        <v>18</v>
      </c>
      <c r="L40" s="33">
        <v>0.065625</v>
      </c>
      <c r="M40" s="74">
        <v>4</v>
      </c>
      <c r="N40" s="33">
        <f t="shared" si="0"/>
        <v>0.27332361516035</v>
      </c>
      <c r="O40" s="118">
        <v>36</v>
      </c>
      <c r="P40" s="77">
        <f t="shared" si="1"/>
        <v>4.365839506172838</v>
      </c>
      <c r="Q40" s="25"/>
    </row>
    <row r="41" spans="1:17" ht="12.75">
      <c r="A41" s="25">
        <v>37</v>
      </c>
      <c r="B41" s="26">
        <v>192</v>
      </c>
      <c r="C41" s="27" t="s">
        <v>151</v>
      </c>
      <c r="D41" s="55" t="s">
        <v>33</v>
      </c>
      <c r="E41" s="29">
        <v>1993</v>
      </c>
      <c r="F41" s="29" t="s">
        <v>16</v>
      </c>
      <c r="G41" s="30"/>
      <c r="H41" s="31"/>
      <c r="I41" s="31"/>
      <c r="J41" s="31"/>
      <c r="K41" s="32"/>
      <c r="L41" s="33">
        <v>0.08575231481481482</v>
      </c>
      <c r="M41" s="74">
        <v>0</v>
      </c>
      <c r="N41" s="33" t="s">
        <v>19</v>
      </c>
      <c r="O41" s="73">
        <v>37</v>
      </c>
      <c r="P41" s="77">
        <v>2</v>
      </c>
      <c r="Q41" s="25"/>
    </row>
    <row r="42" spans="1:15" s="4" customFormat="1" ht="24" customHeight="1">
      <c r="A42" s="69" t="s">
        <v>155</v>
      </c>
      <c r="D42" s="70"/>
      <c r="E42" s="9"/>
      <c r="F42" s="38"/>
      <c r="G42" s="9"/>
      <c r="J42" s="9"/>
      <c r="O42" s="78"/>
    </row>
    <row r="43" spans="1:15" s="69" customFormat="1" ht="21.75" customHeight="1">
      <c r="A43" s="69" t="s">
        <v>156</v>
      </c>
      <c r="D43" s="71"/>
      <c r="E43" s="39"/>
      <c r="I43" s="72"/>
      <c r="O43" s="79"/>
    </row>
  </sheetData>
  <sheetProtection/>
  <autoFilter ref="A4:Q43"/>
  <mergeCells count="2">
    <mergeCell ref="A3:Q3"/>
    <mergeCell ref="A1:Q1"/>
  </mergeCells>
  <printOptions/>
  <pageMargins left="0.37" right="0.39" top="0.4724409448818898" bottom="0.4330708661417323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SheetLayoutView="85" workbookViewId="0" topLeftCell="A1">
      <pane xSplit="3" ySplit="4" topLeftCell="D5" activePane="bottomRight" state="frozen"/>
      <selection pane="topLeft" activeCell="N4" sqref="N4:Q4"/>
      <selection pane="topRight" activeCell="N4" sqref="N4:Q4"/>
      <selection pane="bottomLeft" activeCell="N4" sqref="N4:Q4"/>
      <selection pane="bottomRight" activeCell="A9" sqref="A9:IV9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22.00390625" style="2" bestFit="1" customWidth="1"/>
    <col min="4" max="4" width="13.140625" style="24" customWidth="1"/>
    <col min="5" max="5" width="5.140625" style="41" customWidth="1"/>
    <col min="6" max="6" width="4.57421875" style="41" customWidth="1"/>
    <col min="7" max="7" width="4.8515625" style="2" customWidth="1"/>
    <col min="8" max="9" width="3.7109375" style="2" customWidth="1"/>
    <col min="10" max="10" width="5.7109375" style="2" customWidth="1"/>
    <col min="11" max="11" width="5.57421875" style="2" customWidth="1"/>
    <col min="12" max="12" width="6.7109375" style="2" customWidth="1"/>
    <col min="13" max="13" width="9.00390625" style="42" customWidth="1"/>
    <col min="14" max="14" width="3.00390625" style="2" customWidth="1"/>
    <col min="15" max="15" width="14.421875" style="37" customWidth="1"/>
    <col min="16" max="16" width="4.8515625" style="38" customWidth="1"/>
    <col min="17" max="17" width="7.8515625" style="90" customWidth="1"/>
    <col min="18" max="18" width="3.57421875" style="2" customWidth="1"/>
    <col min="19" max="16384" width="9.140625" style="2" customWidth="1"/>
  </cols>
  <sheetData>
    <row r="1" spans="1:18" s="4" customFormat="1" ht="24.75" customHeight="1" thickBot="1">
      <c r="A1" s="127" t="s">
        <v>158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4" customFormat="1" ht="13.5" thickTop="1">
      <c r="A2" s="5" t="s">
        <v>0</v>
      </c>
      <c r="B2" s="5"/>
      <c r="C2" s="5"/>
      <c r="E2" s="6"/>
      <c r="F2" s="6"/>
      <c r="G2" s="7"/>
      <c r="I2" s="7"/>
      <c r="M2" s="8"/>
      <c r="N2" s="9"/>
      <c r="O2" s="8"/>
      <c r="P2" s="9"/>
      <c r="Q2" s="82"/>
      <c r="R2" s="10" t="s">
        <v>1</v>
      </c>
    </row>
    <row r="3" spans="1:18" s="4" customFormat="1" ht="53.25" customHeight="1" thickBot="1">
      <c r="A3" s="126" t="s">
        <v>207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ht="171" customHeight="1" thickBot="1">
      <c r="A4" s="11" t="s">
        <v>2</v>
      </c>
      <c r="B4" s="12" t="s">
        <v>3</v>
      </c>
      <c r="C4" s="13" t="s">
        <v>4</v>
      </c>
      <c r="D4" s="83" t="s">
        <v>23</v>
      </c>
      <c r="E4" s="14" t="s">
        <v>5</v>
      </c>
      <c r="F4" s="14" t="s">
        <v>6</v>
      </c>
      <c r="G4" s="16" t="s">
        <v>159</v>
      </c>
      <c r="H4" s="17" t="s">
        <v>160</v>
      </c>
      <c r="I4" s="17" t="s">
        <v>161</v>
      </c>
      <c r="J4" s="17" t="s">
        <v>162</v>
      </c>
      <c r="K4" s="17" t="s">
        <v>163</v>
      </c>
      <c r="L4" s="84" t="s">
        <v>164</v>
      </c>
      <c r="M4" s="85" t="s">
        <v>165</v>
      </c>
      <c r="N4" s="14" t="s">
        <v>13</v>
      </c>
      <c r="O4" s="96" t="s">
        <v>153</v>
      </c>
      <c r="P4" s="20" t="s">
        <v>14</v>
      </c>
      <c r="Q4" s="67" t="s">
        <v>154</v>
      </c>
      <c r="R4" s="21" t="s">
        <v>15</v>
      </c>
    </row>
    <row r="5" spans="1:18" ht="12.75">
      <c r="A5" s="25">
        <v>1</v>
      </c>
      <c r="B5" s="86">
        <v>446</v>
      </c>
      <c r="C5" s="27" t="s">
        <v>166</v>
      </c>
      <c r="D5" s="55" t="s">
        <v>53</v>
      </c>
      <c r="E5" s="28">
        <v>1992</v>
      </c>
      <c r="F5" s="29" t="s">
        <v>123</v>
      </c>
      <c r="G5" s="30"/>
      <c r="H5" s="31"/>
      <c r="I5" s="31"/>
      <c r="J5" s="31"/>
      <c r="K5" s="31"/>
      <c r="L5" s="87"/>
      <c r="M5" s="88">
        <v>0.051365740740740795</v>
      </c>
      <c r="N5" s="74">
        <v>0</v>
      </c>
      <c r="O5" s="66">
        <f aca="true" t="shared" si="0" ref="O5:O30">M5/POWER(0.7,N5)</f>
        <v>0.051365740740740795</v>
      </c>
      <c r="P5" s="73">
        <v>1</v>
      </c>
      <c r="Q5" s="77">
        <v>100</v>
      </c>
      <c r="R5" s="25"/>
    </row>
    <row r="6" spans="1:18" ht="12.75">
      <c r="A6" s="25">
        <v>2</v>
      </c>
      <c r="B6" s="86">
        <v>420</v>
      </c>
      <c r="C6" s="27" t="s">
        <v>167</v>
      </c>
      <c r="D6" s="55" t="s">
        <v>33</v>
      </c>
      <c r="E6" s="28">
        <v>1990</v>
      </c>
      <c r="F6" s="29" t="s">
        <v>123</v>
      </c>
      <c r="G6" s="30"/>
      <c r="H6" s="31"/>
      <c r="I6" s="31"/>
      <c r="J6" s="31"/>
      <c r="K6" s="31"/>
      <c r="L6" s="87"/>
      <c r="M6" s="88">
        <v>0.05201388888888889</v>
      </c>
      <c r="N6" s="74">
        <v>0</v>
      </c>
      <c r="O6" s="66">
        <f t="shared" si="0"/>
        <v>0.05201388888888889</v>
      </c>
      <c r="P6" s="73">
        <v>2</v>
      </c>
      <c r="Q6" s="77">
        <f aca="true" t="shared" si="1" ref="Q6:Q30">$O$5/O6*100</f>
        <v>98.753894080997</v>
      </c>
      <c r="R6" s="25"/>
    </row>
    <row r="7" spans="1:18" ht="12.75">
      <c r="A7" s="25">
        <v>3</v>
      </c>
      <c r="B7" s="86">
        <v>463</v>
      </c>
      <c r="C7" s="27" t="s">
        <v>168</v>
      </c>
      <c r="D7" s="55" t="s">
        <v>43</v>
      </c>
      <c r="E7" s="28">
        <v>1991</v>
      </c>
      <c r="F7" s="29" t="s">
        <v>21</v>
      </c>
      <c r="G7" s="30"/>
      <c r="H7" s="31"/>
      <c r="I7" s="31"/>
      <c r="J7" s="31"/>
      <c r="K7" s="31"/>
      <c r="L7" s="87"/>
      <c r="M7" s="88">
        <v>0.05553240740740741</v>
      </c>
      <c r="N7" s="74">
        <v>0</v>
      </c>
      <c r="O7" s="66">
        <f t="shared" si="0"/>
        <v>0.05553240740740741</v>
      </c>
      <c r="P7" s="73">
        <v>3</v>
      </c>
      <c r="Q7" s="77">
        <f t="shared" si="1"/>
        <v>92.496873697374</v>
      </c>
      <c r="R7" s="25"/>
    </row>
    <row r="8" spans="1:18" ht="12.75">
      <c r="A8" s="25">
        <v>4</v>
      </c>
      <c r="B8" s="86">
        <v>421</v>
      </c>
      <c r="C8" s="27" t="s">
        <v>169</v>
      </c>
      <c r="D8" s="55" t="s">
        <v>33</v>
      </c>
      <c r="E8" s="28">
        <v>1993</v>
      </c>
      <c r="F8" s="29" t="s">
        <v>20</v>
      </c>
      <c r="G8" s="30"/>
      <c r="H8" s="31"/>
      <c r="I8" s="31"/>
      <c r="J8" s="31"/>
      <c r="K8" s="31"/>
      <c r="L8" s="87"/>
      <c r="M8" s="88">
        <v>0.05982638888888889</v>
      </c>
      <c r="N8" s="74">
        <v>0</v>
      </c>
      <c r="O8" s="66">
        <f t="shared" si="0"/>
        <v>0.05982638888888889</v>
      </c>
      <c r="P8" s="73">
        <v>4</v>
      </c>
      <c r="Q8" s="77">
        <f t="shared" si="1"/>
        <v>85.85799961307806</v>
      </c>
      <c r="R8" s="25"/>
    </row>
    <row r="9" spans="1:18" ht="12.75">
      <c r="A9" s="25">
        <v>5</v>
      </c>
      <c r="B9" s="86">
        <v>409</v>
      </c>
      <c r="C9" s="27" t="s">
        <v>216</v>
      </c>
      <c r="D9" s="55" t="s">
        <v>38</v>
      </c>
      <c r="E9" s="28">
        <v>1994</v>
      </c>
      <c r="F9" s="29" t="s">
        <v>20</v>
      </c>
      <c r="G9" s="30"/>
      <c r="H9" s="31"/>
      <c r="I9" s="31"/>
      <c r="J9" s="31"/>
      <c r="K9" s="31"/>
      <c r="L9" s="87"/>
      <c r="M9" s="88">
        <v>0.062453703703703706</v>
      </c>
      <c r="N9" s="74">
        <v>0</v>
      </c>
      <c r="O9" s="66">
        <f t="shared" si="0"/>
        <v>0.062453703703703706</v>
      </c>
      <c r="P9" s="73">
        <v>5</v>
      </c>
      <c r="Q9" s="77">
        <f t="shared" si="1"/>
        <v>82.24610822831735</v>
      </c>
      <c r="R9" s="25"/>
    </row>
    <row r="10" spans="1:18" ht="12.75">
      <c r="A10" s="25">
        <v>6</v>
      </c>
      <c r="B10" s="86">
        <v>430</v>
      </c>
      <c r="C10" s="27" t="s">
        <v>170</v>
      </c>
      <c r="D10" s="55" t="s">
        <v>55</v>
      </c>
      <c r="E10" s="28">
        <v>1990</v>
      </c>
      <c r="F10" s="29" t="s">
        <v>20</v>
      </c>
      <c r="G10" s="30"/>
      <c r="H10" s="31"/>
      <c r="I10" s="31"/>
      <c r="J10" s="31"/>
      <c r="K10" s="31"/>
      <c r="L10" s="87"/>
      <c r="M10" s="88">
        <v>0.06287037037037037</v>
      </c>
      <c r="N10" s="74">
        <v>0</v>
      </c>
      <c r="O10" s="66">
        <f t="shared" si="0"/>
        <v>0.06287037037037037</v>
      </c>
      <c r="P10" s="73">
        <v>6</v>
      </c>
      <c r="Q10" s="77">
        <f t="shared" si="1"/>
        <v>81.70103092783513</v>
      </c>
      <c r="R10" s="25"/>
    </row>
    <row r="11" spans="1:18" ht="12.75">
      <c r="A11" s="25">
        <v>7</v>
      </c>
      <c r="B11" s="86">
        <v>402</v>
      </c>
      <c r="C11" s="27" t="s">
        <v>171</v>
      </c>
      <c r="D11" s="55" t="s">
        <v>40</v>
      </c>
      <c r="E11" s="28">
        <v>1983</v>
      </c>
      <c r="F11" s="29" t="s">
        <v>21</v>
      </c>
      <c r="G11" s="30"/>
      <c r="H11" s="31"/>
      <c r="I11" s="31"/>
      <c r="J11" s="31"/>
      <c r="K11" s="31"/>
      <c r="L11" s="87"/>
      <c r="M11" s="88">
        <v>0.06359953703703708</v>
      </c>
      <c r="N11" s="74">
        <v>0</v>
      </c>
      <c r="O11" s="66">
        <f t="shared" si="0"/>
        <v>0.06359953703703708</v>
      </c>
      <c r="P11" s="73">
        <v>7</v>
      </c>
      <c r="Q11" s="77">
        <f t="shared" si="1"/>
        <v>80.7643312101911</v>
      </c>
      <c r="R11" s="25"/>
    </row>
    <row r="12" spans="1:18" ht="12.75">
      <c r="A12" s="25">
        <v>8</v>
      </c>
      <c r="B12" s="86">
        <v>427</v>
      </c>
      <c r="C12" s="27" t="s">
        <v>172</v>
      </c>
      <c r="D12" s="55" t="s">
        <v>55</v>
      </c>
      <c r="E12" s="28">
        <v>1983</v>
      </c>
      <c r="F12" s="29" t="s">
        <v>22</v>
      </c>
      <c r="G12" s="30"/>
      <c r="H12" s="31"/>
      <c r="I12" s="31"/>
      <c r="J12" s="31"/>
      <c r="K12" s="31"/>
      <c r="L12" s="87"/>
      <c r="M12" s="88">
        <v>0.07363425925925926</v>
      </c>
      <c r="N12" s="74">
        <v>0</v>
      </c>
      <c r="O12" s="66">
        <f t="shared" si="0"/>
        <v>0.07363425925925926</v>
      </c>
      <c r="P12" s="73">
        <v>8</v>
      </c>
      <c r="Q12" s="77">
        <f t="shared" si="1"/>
        <v>69.75793775542289</v>
      </c>
      <c r="R12" s="25"/>
    </row>
    <row r="13" spans="1:18" ht="12.75">
      <c r="A13" s="25">
        <v>9</v>
      </c>
      <c r="B13" s="86">
        <v>453</v>
      </c>
      <c r="C13" s="27" t="s">
        <v>173</v>
      </c>
      <c r="D13" s="55" t="s">
        <v>43</v>
      </c>
      <c r="E13" s="28">
        <v>1991</v>
      </c>
      <c r="F13" s="29" t="s">
        <v>21</v>
      </c>
      <c r="G13" s="30" t="s">
        <v>18</v>
      </c>
      <c r="H13" s="31"/>
      <c r="I13" s="31"/>
      <c r="J13" s="31"/>
      <c r="K13" s="31"/>
      <c r="L13" s="87"/>
      <c r="M13" s="88">
        <v>0.06586805555555564</v>
      </c>
      <c r="N13" s="74">
        <v>1</v>
      </c>
      <c r="O13" s="66">
        <f t="shared" si="0"/>
        <v>0.09409722222222235</v>
      </c>
      <c r="P13" s="73">
        <v>9</v>
      </c>
      <c r="Q13" s="77">
        <f t="shared" si="1"/>
        <v>54.58794587945878</v>
      </c>
      <c r="R13" s="25"/>
    </row>
    <row r="14" spans="1:18" ht="12.75">
      <c r="A14" s="25">
        <v>10</v>
      </c>
      <c r="B14" s="86">
        <v>422</v>
      </c>
      <c r="C14" s="27" t="s">
        <v>174</v>
      </c>
      <c r="D14" s="55" t="s">
        <v>33</v>
      </c>
      <c r="E14" s="28">
        <v>1988</v>
      </c>
      <c r="F14" s="29" t="s">
        <v>21</v>
      </c>
      <c r="G14" s="30"/>
      <c r="H14" s="31"/>
      <c r="I14" s="31"/>
      <c r="J14" s="31"/>
      <c r="K14" s="31" t="s">
        <v>18</v>
      </c>
      <c r="L14" s="87"/>
      <c r="M14" s="88">
        <v>0.06724537037037037</v>
      </c>
      <c r="N14" s="74">
        <v>1</v>
      </c>
      <c r="O14" s="66">
        <f t="shared" si="0"/>
        <v>0.09606481481481483</v>
      </c>
      <c r="P14" s="73">
        <v>10</v>
      </c>
      <c r="Q14" s="77">
        <f t="shared" si="1"/>
        <v>53.46987951807234</v>
      </c>
      <c r="R14" s="25"/>
    </row>
    <row r="15" spans="1:18" ht="12.75">
      <c r="A15" s="25">
        <v>11</v>
      </c>
      <c r="B15" s="86">
        <v>411</v>
      </c>
      <c r="C15" s="27" t="s">
        <v>175</v>
      </c>
      <c r="D15" s="55" t="s">
        <v>38</v>
      </c>
      <c r="E15" s="28">
        <v>1989</v>
      </c>
      <c r="F15" s="29" t="s">
        <v>20</v>
      </c>
      <c r="G15" s="30"/>
      <c r="H15" s="31"/>
      <c r="I15" s="31"/>
      <c r="J15" s="31"/>
      <c r="K15" s="31"/>
      <c r="L15" s="87" t="s">
        <v>18</v>
      </c>
      <c r="M15" s="88">
        <v>0.07238425925925929</v>
      </c>
      <c r="N15" s="74">
        <v>1</v>
      </c>
      <c r="O15" s="66">
        <f t="shared" si="0"/>
        <v>0.1034060846560847</v>
      </c>
      <c r="P15" s="73">
        <v>11</v>
      </c>
      <c r="Q15" s="77">
        <f t="shared" si="1"/>
        <v>49.6738087623921</v>
      </c>
      <c r="R15" s="25"/>
    </row>
    <row r="16" spans="1:18" ht="12.75">
      <c r="A16" s="25">
        <v>12</v>
      </c>
      <c r="B16" s="86">
        <v>447</v>
      </c>
      <c r="C16" s="27" t="s">
        <v>176</v>
      </c>
      <c r="D16" s="55" t="s">
        <v>53</v>
      </c>
      <c r="E16" s="28">
        <v>1985</v>
      </c>
      <c r="F16" s="29" t="s">
        <v>22</v>
      </c>
      <c r="G16" s="30"/>
      <c r="H16" s="31"/>
      <c r="I16" s="31"/>
      <c r="J16" s="31" t="s">
        <v>18</v>
      </c>
      <c r="K16" s="31"/>
      <c r="L16" s="87"/>
      <c r="M16" s="88">
        <v>0.07494212962962965</v>
      </c>
      <c r="N16" s="74">
        <v>1</v>
      </c>
      <c r="O16" s="66">
        <f t="shared" si="0"/>
        <v>0.10706018518518522</v>
      </c>
      <c r="P16" s="73">
        <v>12</v>
      </c>
      <c r="Q16" s="77">
        <f t="shared" si="1"/>
        <v>47.978378378378416</v>
      </c>
      <c r="R16" s="25"/>
    </row>
    <row r="17" spans="1:18" ht="12.75">
      <c r="A17" s="25">
        <v>13</v>
      </c>
      <c r="B17" s="86">
        <v>445</v>
      </c>
      <c r="C17" s="27" t="s">
        <v>177</v>
      </c>
      <c r="D17" s="55" t="s">
        <v>53</v>
      </c>
      <c r="E17" s="28">
        <v>1985</v>
      </c>
      <c r="F17" s="29" t="s">
        <v>22</v>
      </c>
      <c r="G17" s="30"/>
      <c r="H17" s="31"/>
      <c r="I17" s="31"/>
      <c r="J17" s="31" t="s">
        <v>18</v>
      </c>
      <c r="K17" s="31"/>
      <c r="L17" s="87"/>
      <c r="M17" s="88">
        <v>0.0753125</v>
      </c>
      <c r="N17" s="74">
        <v>1</v>
      </c>
      <c r="O17" s="66">
        <f t="shared" si="0"/>
        <v>0.10758928571428572</v>
      </c>
      <c r="P17" s="73">
        <v>13</v>
      </c>
      <c r="Q17" s="77">
        <f t="shared" si="1"/>
        <v>47.742431227908455</v>
      </c>
      <c r="R17" s="25"/>
    </row>
    <row r="18" spans="1:18" ht="12.75">
      <c r="A18" s="25">
        <v>14</v>
      </c>
      <c r="B18" s="86">
        <v>435</v>
      </c>
      <c r="C18" s="27" t="s">
        <v>178</v>
      </c>
      <c r="D18" s="55" t="s">
        <v>27</v>
      </c>
      <c r="E18" s="28">
        <v>1986</v>
      </c>
      <c r="F18" s="29" t="s">
        <v>20</v>
      </c>
      <c r="G18" s="30"/>
      <c r="H18" s="31"/>
      <c r="I18" s="31"/>
      <c r="J18" s="89"/>
      <c r="K18" s="31" t="s">
        <v>18</v>
      </c>
      <c r="L18" s="87"/>
      <c r="M18" s="88">
        <v>0.0823032407407408</v>
      </c>
      <c r="N18" s="74">
        <v>1</v>
      </c>
      <c r="O18" s="66">
        <f t="shared" si="0"/>
        <v>0.11757605820105829</v>
      </c>
      <c r="P18" s="73">
        <v>14</v>
      </c>
      <c r="Q18" s="77">
        <f t="shared" si="1"/>
        <v>43.68724511320491</v>
      </c>
      <c r="R18" s="25"/>
    </row>
    <row r="19" spans="1:18" ht="12.75">
      <c r="A19" s="25">
        <v>15</v>
      </c>
      <c r="B19" s="86">
        <v>490</v>
      </c>
      <c r="C19" s="27" t="s">
        <v>179</v>
      </c>
      <c r="D19" s="55" t="s">
        <v>38</v>
      </c>
      <c r="E19" s="28">
        <v>1976</v>
      </c>
      <c r="F19" s="29" t="s">
        <v>22</v>
      </c>
      <c r="G19" s="30"/>
      <c r="H19" s="31"/>
      <c r="I19" s="31"/>
      <c r="J19" s="31" t="s">
        <v>18</v>
      </c>
      <c r="K19" s="31"/>
      <c r="L19" s="87"/>
      <c r="M19" s="88">
        <v>0.08490740740740743</v>
      </c>
      <c r="N19" s="74">
        <v>1</v>
      </c>
      <c r="O19" s="66">
        <f t="shared" si="0"/>
        <v>0.12129629629629633</v>
      </c>
      <c r="P19" s="73">
        <v>15</v>
      </c>
      <c r="Q19" s="77">
        <f t="shared" si="1"/>
        <v>42.34732824427484</v>
      </c>
      <c r="R19" s="25"/>
    </row>
    <row r="20" spans="1:18" ht="12.75">
      <c r="A20" s="25">
        <v>16</v>
      </c>
      <c r="B20" s="86">
        <v>489</v>
      </c>
      <c r="C20" s="27" t="s">
        <v>180</v>
      </c>
      <c r="D20" s="55" t="s">
        <v>38</v>
      </c>
      <c r="E20" s="28">
        <v>1989</v>
      </c>
      <c r="F20" s="29" t="s">
        <v>22</v>
      </c>
      <c r="G20" s="30"/>
      <c r="H20" s="31"/>
      <c r="I20" s="31"/>
      <c r="J20" s="31" t="s">
        <v>18</v>
      </c>
      <c r="K20" s="31"/>
      <c r="L20" s="87"/>
      <c r="M20" s="88">
        <v>0.08883101851851849</v>
      </c>
      <c r="N20" s="74">
        <v>1</v>
      </c>
      <c r="O20" s="66">
        <f t="shared" si="0"/>
        <v>0.126901455026455</v>
      </c>
      <c r="P20" s="73">
        <v>16</v>
      </c>
      <c r="Q20" s="77">
        <f t="shared" si="1"/>
        <v>40.47687296416943</v>
      </c>
      <c r="R20" s="25"/>
    </row>
    <row r="21" spans="1:18" ht="12.75">
      <c r="A21" s="25">
        <v>17</v>
      </c>
      <c r="B21" s="86">
        <v>431</v>
      </c>
      <c r="C21" s="27" t="s">
        <v>181</v>
      </c>
      <c r="D21" s="55" t="s">
        <v>27</v>
      </c>
      <c r="E21" s="28">
        <v>1990</v>
      </c>
      <c r="F21" s="29" t="s">
        <v>22</v>
      </c>
      <c r="G21" s="30"/>
      <c r="H21" s="31"/>
      <c r="I21" s="31"/>
      <c r="J21" s="31" t="s">
        <v>18</v>
      </c>
      <c r="K21" s="31"/>
      <c r="L21" s="87"/>
      <c r="M21" s="88">
        <v>0.08953703703703708</v>
      </c>
      <c r="N21" s="74">
        <v>1</v>
      </c>
      <c r="O21" s="66">
        <f t="shared" si="0"/>
        <v>0.12791005291005297</v>
      </c>
      <c r="P21" s="73">
        <v>17</v>
      </c>
      <c r="Q21" s="77">
        <f t="shared" si="1"/>
        <v>40.157704239917294</v>
      </c>
      <c r="R21" s="25"/>
    </row>
    <row r="22" spans="1:18" ht="12.75">
      <c r="A22" s="25">
        <v>18</v>
      </c>
      <c r="B22" s="86">
        <v>428</v>
      </c>
      <c r="C22" s="27" t="s">
        <v>182</v>
      </c>
      <c r="D22" s="55" t="s">
        <v>55</v>
      </c>
      <c r="E22" s="28">
        <v>1982</v>
      </c>
      <c r="F22" s="29" t="s">
        <v>22</v>
      </c>
      <c r="G22" s="58"/>
      <c r="H22" s="31"/>
      <c r="I22" s="31"/>
      <c r="J22" s="31" t="s">
        <v>18</v>
      </c>
      <c r="K22" s="31"/>
      <c r="L22" s="87"/>
      <c r="M22" s="88">
        <v>0.09547453703703701</v>
      </c>
      <c r="N22" s="74">
        <v>1</v>
      </c>
      <c r="O22" s="66">
        <f t="shared" si="0"/>
        <v>0.13639219576719575</v>
      </c>
      <c r="P22" s="73">
        <v>18</v>
      </c>
      <c r="Q22" s="77">
        <f t="shared" si="1"/>
        <v>37.66032246332893</v>
      </c>
      <c r="R22" s="25"/>
    </row>
    <row r="23" spans="1:18" ht="12.75">
      <c r="A23" s="25">
        <v>19</v>
      </c>
      <c r="B23" s="86">
        <v>436</v>
      </c>
      <c r="C23" s="27" t="s">
        <v>183</v>
      </c>
      <c r="D23" s="55" t="s">
        <v>27</v>
      </c>
      <c r="E23" s="28">
        <v>1989</v>
      </c>
      <c r="F23" s="29" t="s">
        <v>22</v>
      </c>
      <c r="G23" s="30"/>
      <c r="H23" s="31"/>
      <c r="I23" s="31"/>
      <c r="J23" s="31"/>
      <c r="K23" s="31" t="s">
        <v>18</v>
      </c>
      <c r="L23" s="87"/>
      <c r="M23" s="88">
        <v>0.10282407407407407</v>
      </c>
      <c r="N23" s="74">
        <v>1</v>
      </c>
      <c r="O23" s="66">
        <f t="shared" si="0"/>
        <v>0.14689153439153438</v>
      </c>
      <c r="P23" s="73">
        <v>19</v>
      </c>
      <c r="Q23" s="77">
        <f t="shared" si="1"/>
        <v>34.96848266546604</v>
      </c>
      <c r="R23" s="25"/>
    </row>
    <row r="24" spans="1:18" ht="12.75">
      <c r="A24" s="25">
        <v>20</v>
      </c>
      <c r="B24" s="86">
        <v>454</v>
      </c>
      <c r="C24" s="27" t="s">
        <v>184</v>
      </c>
      <c r="D24" s="55" t="s">
        <v>43</v>
      </c>
      <c r="E24" s="28">
        <v>1989</v>
      </c>
      <c r="F24" s="29" t="s">
        <v>20</v>
      </c>
      <c r="G24" s="30"/>
      <c r="H24" s="31"/>
      <c r="I24" s="31"/>
      <c r="J24" s="31" t="s">
        <v>18</v>
      </c>
      <c r="K24" s="31" t="s">
        <v>18</v>
      </c>
      <c r="L24" s="87"/>
      <c r="M24" s="88">
        <v>0.0895717592592592</v>
      </c>
      <c r="N24" s="74">
        <v>2</v>
      </c>
      <c r="O24" s="66">
        <f t="shared" si="0"/>
        <v>0.18279950869236575</v>
      </c>
      <c r="P24" s="73">
        <v>20</v>
      </c>
      <c r="Q24" s="77">
        <f t="shared" si="1"/>
        <v>28.099496058922384</v>
      </c>
      <c r="R24" s="25"/>
    </row>
    <row r="25" spans="1:18" ht="12.75">
      <c r="A25" s="25">
        <v>21</v>
      </c>
      <c r="B25" s="86">
        <v>401</v>
      </c>
      <c r="C25" s="27" t="s">
        <v>185</v>
      </c>
      <c r="D25" s="55" t="s">
        <v>40</v>
      </c>
      <c r="E25" s="28">
        <v>1991</v>
      </c>
      <c r="F25" s="29" t="s">
        <v>123</v>
      </c>
      <c r="G25" s="30" t="s">
        <v>18</v>
      </c>
      <c r="H25" s="31"/>
      <c r="I25" s="31"/>
      <c r="J25" s="31"/>
      <c r="K25" s="31" t="s">
        <v>18</v>
      </c>
      <c r="L25" s="87"/>
      <c r="M25" s="88">
        <v>0.09219907407407407</v>
      </c>
      <c r="N25" s="74">
        <v>2</v>
      </c>
      <c r="O25" s="66">
        <f t="shared" si="0"/>
        <v>0.1881613756613757</v>
      </c>
      <c r="P25" s="73">
        <v>21</v>
      </c>
      <c r="Q25" s="77">
        <f t="shared" si="1"/>
        <v>27.298769771529024</v>
      </c>
      <c r="R25" s="25"/>
    </row>
    <row r="26" spans="1:18" ht="12.75">
      <c r="A26" s="25">
        <v>22</v>
      </c>
      <c r="B26" s="86">
        <v>439</v>
      </c>
      <c r="C26" s="43" t="s">
        <v>186</v>
      </c>
      <c r="D26" s="55" t="s">
        <v>27</v>
      </c>
      <c r="E26" s="28">
        <v>1990</v>
      </c>
      <c r="F26" s="29" t="s">
        <v>22</v>
      </c>
      <c r="G26" s="30"/>
      <c r="H26" s="31"/>
      <c r="I26" s="31"/>
      <c r="J26" s="31" t="s">
        <v>18</v>
      </c>
      <c r="K26" s="31"/>
      <c r="L26" s="87" t="s">
        <v>18</v>
      </c>
      <c r="M26" s="88">
        <v>0.09612268518518519</v>
      </c>
      <c r="N26" s="74">
        <v>2</v>
      </c>
      <c r="O26" s="66">
        <f t="shared" si="0"/>
        <v>0.19616874527588815</v>
      </c>
      <c r="P26" s="73">
        <v>22</v>
      </c>
      <c r="Q26" s="77">
        <f t="shared" si="1"/>
        <v>26.184467188440724</v>
      </c>
      <c r="R26" s="25"/>
    </row>
    <row r="27" spans="1:18" ht="12.75">
      <c r="A27" s="25">
        <v>23</v>
      </c>
      <c r="B27" s="86">
        <v>437</v>
      </c>
      <c r="C27" s="27" t="s">
        <v>187</v>
      </c>
      <c r="D27" s="55" t="s">
        <v>27</v>
      </c>
      <c r="E27" s="28">
        <v>1986</v>
      </c>
      <c r="F27" s="29" t="s">
        <v>20</v>
      </c>
      <c r="G27" s="30"/>
      <c r="H27" s="31"/>
      <c r="I27" s="31"/>
      <c r="J27" s="31" t="s">
        <v>18</v>
      </c>
      <c r="K27" s="31" t="s">
        <v>18</v>
      </c>
      <c r="L27" s="87"/>
      <c r="M27" s="88">
        <v>0.09662037037037041</v>
      </c>
      <c r="N27" s="74">
        <v>2</v>
      </c>
      <c r="O27" s="66">
        <f t="shared" si="0"/>
        <v>0.19718442932728658</v>
      </c>
      <c r="P27" s="73">
        <v>23</v>
      </c>
      <c r="Q27" s="77">
        <f t="shared" si="1"/>
        <v>26.049592716818417</v>
      </c>
      <c r="R27" s="25"/>
    </row>
    <row r="28" spans="1:18" ht="12.75">
      <c r="A28" s="25">
        <v>24</v>
      </c>
      <c r="B28" s="86">
        <v>410</v>
      </c>
      <c r="C28" s="27" t="s">
        <v>188</v>
      </c>
      <c r="D28" s="55" t="s">
        <v>33</v>
      </c>
      <c r="E28" s="28">
        <v>1992</v>
      </c>
      <c r="F28" s="29" t="s">
        <v>20</v>
      </c>
      <c r="G28" s="30"/>
      <c r="H28" s="31"/>
      <c r="I28" s="31"/>
      <c r="J28" s="31" t="s">
        <v>18</v>
      </c>
      <c r="K28" s="31" t="s">
        <v>18</v>
      </c>
      <c r="L28" s="87"/>
      <c r="M28" s="88">
        <v>0.10335648148148147</v>
      </c>
      <c r="N28" s="74">
        <v>2</v>
      </c>
      <c r="O28" s="66">
        <f t="shared" si="0"/>
        <v>0.21093159486016627</v>
      </c>
      <c r="P28" s="73">
        <v>24</v>
      </c>
      <c r="Q28" s="77">
        <f t="shared" si="1"/>
        <v>24.35184770436733</v>
      </c>
      <c r="R28" s="25"/>
    </row>
    <row r="29" spans="1:18" ht="12.75">
      <c r="A29" s="25">
        <v>25</v>
      </c>
      <c r="B29" s="86">
        <v>426</v>
      </c>
      <c r="C29" s="27" t="s">
        <v>189</v>
      </c>
      <c r="D29" s="55" t="s">
        <v>55</v>
      </c>
      <c r="E29" s="28">
        <v>1991</v>
      </c>
      <c r="F29" s="29" t="s">
        <v>22</v>
      </c>
      <c r="G29" s="30"/>
      <c r="H29" s="31"/>
      <c r="I29" s="31"/>
      <c r="J29" s="31"/>
      <c r="K29" s="31" t="s">
        <v>18</v>
      </c>
      <c r="L29" s="87" t="s">
        <v>18</v>
      </c>
      <c r="M29" s="88">
        <v>0.11230324074074077</v>
      </c>
      <c r="N29" s="74">
        <v>2</v>
      </c>
      <c r="O29" s="66">
        <f t="shared" si="0"/>
        <v>0.2291902872260016</v>
      </c>
      <c r="P29" s="73">
        <v>25</v>
      </c>
      <c r="Q29" s="77">
        <f t="shared" si="1"/>
        <v>22.411831392352894</v>
      </c>
      <c r="R29" s="25"/>
    </row>
    <row r="30" spans="1:18" ht="12.75">
      <c r="A30" s="25">
        <v>26</v>
      </c>
      <c r="B30" s="86">
        <v>434</v>
      </c>
      <c r="C30" s="27" t="s">
        <v>190</v>
      </c>
      <c r="D30" s="55" t="s">
        <v>27</v>
      </c>
      <c r="E30" s="28">
        <v>1993</v>
      </c>
      <c r="F30" s="29" t="s">
        <v>20</v>
      </c>
      <c r="G30" s="30"/>
      <c r="H30" s="31"/>
      <c r="I30" s="31"/>
      <c r="J30" s="31" t="s">
        <v>18</v>
      </c>
      <c r="K30" s="31" t="s">
        <v>18</v>
      </c>
      <c r="L30" s="87"/>
      <c r="M30" s="88">
        <v>0.12361111111111112</v>
      </c>
      <c r="N30" s="74">
        <v>2</v>
      </c>
      <c r="O30" s="66">
        <f t="shared" si="0"/>
        <v>0.25226757369614516</v>
      </c>
      <c r="P30" s="73">
        <v>26</v>
      </c>
      <c r="Q30" s="77">
        <f t="shared" si="1"/>
        <v>20.361610486891404</v>
      </c>
      <c r="R30" s="25"/>
    </row>
    <row r="31" spans="1:10" s="4" customFormat="1" ht="24" customHeight="1">
      <c r="A31" s="69" t="s">
        <v>155</v>
      </c>
      <c r="D31" s="70"/>
      <c r="E31" s="9"/>
      <c r="F31" s="38"/>
      <c r="G31" s="9"/>
      <c r="J31" s="9"/>
    </row>
    <row r="32" spans="1:9" s="69" customFormat="1" ht="21.75" customHeight="1">
      <c r="A32" s="69" t="s">
        <v>156</v>
      </c>
      <c r="D32" s="71"/>
      <c r="E32" s="39"/>
      <c r="I32" s="72"/>
    </row>
    <row r="33" spans="4:15" ht="12.75">
      <c r="D33" s="2"/>
      <c r="E33" s="24"/>
      <c r="F33" s="24"/>
      <c r="M33" s="39"/>
      <c r="O33" s="40"/>
    </row>
  </sheetData>
  <sheetProtection/>
  <autoFilter ref="A4:R32"/>
  <mergeCells count="2">
    <mergeCell ref="A1:R1"/>
    <mergeCell ref="A3:R3"/>
  </mergeCells>
  <printOptions/>
  <pageMargins left="0.28" right="0.2362204724409449" top="0.38" bottom="0.5118110236220472" header="0.33" footer="0.511811023622047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zoomScaleSheetLayoutView="75" workbookViewId="0" topLeftCell="A1">
      <selection activeCell="C8" sqref="C8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24.28125" style="2" bestFit="1" customWidth="1"/>
    <col min="4" max="4" width="10.00390625" style="24" customWidth="1"/>
    <col min="5" max="5" width="5.140625" style="41" customWidth="1"/>
    <col min="6" max="6" width="4.57421875" style="41" customWidth="1"/>
    <col min="7" max="7" width="4.8515625" style="2" customWidth="1"/>
    <col min="8" max="8" width="4.28125" style="2" customWidth="1"/>
    <col min="9" max="9" width="3.7109375" style="2" customWidth="1"/>
    <col min="10" max="10" width="6.00390625" style="2" customWidth="1"/>
    <col min="11" max="11" width="5.57421875" style="2" customWidth="1"/>
    <col min="12" max="12" width="5.28125" style="2" customWidth="1"/>
    <col min="13" max="13" width="9.7109375" style="42" customWidth="1"/>
    <col min="14" max="14" width="3.00390625" style="2" customWidth="1"/>
    <col min="15" max="15" width="12.7109375" style="37" customWidth="1"/>
    <col min="16" max="16" width="4.8515625" style="38" customWidth="1"/>
    <col min="17" max="17" width="8.7109375" style="9" customWidth="1"/>
    <col min="18" max="18" width="3.7109375" style="2" customWidth="1"/>
    <col min="19" max="16384" width="9.140625" style="2" customWidth="1"/>
  </cols>
  <sheetData>
    <row r="1" spans="1:18" s="4" customFormat="1" ht="24.75" customHeight="1" thickBot="1">
      <c r="A1" s="127" t="s">
        <v>158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20" s="4" customFormat="1" ht="13.5" thickTop="1">
      <c r="A2" s="5" t="s">
        <v>0</v>
      </c>
      <c r="B2" s="5"/>
      <c r="C2" s="5"/>
      <c r="E2" s="6"/>
      <c r="F2" s="6"/>
      <c r="G2" s="7"/>
      <c r="I2" s="7"/>
      <c r="M2" s="8"/>
      <c r="N2" s="9"/>
      <c r="O2" s="8"/>
      <c r="P2" s="9"/>
      <c r="Q2" s="10"/>
      <c r="R2" s="10" t="s">
        <v>1</v>
      </c>
      <c r="S2" s="70"/>
      <c r="T2" s="91"/>
    </row>
    <row r="3" spans="1:20" s="4" customFormat="1" ht="55.5" customHeight="1" thickBot="1">
      <c r="A3" s="126" t="s">
        <v>208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92"/>
      <c r="T3" s="92"/>
    </row>
    <row r="4" spans="1:18" ht="149.25" customHeight="1" thickBot="1">
      <c r="A4" s="11" t="s">
        <v>2</v>
      </c>
      <c r="B4" s="93" t="s">
        <v>3</v>
      </c>
      <c r="C4" s="13" t="s">
        <v>4</v>
      </c>
      <c r="D4" s="83" t="s">
        <v>23</v>
      </c>
      <c r="E4" s="14" t="s">
        <v>5</v>
      </c>
      <c r="F4" s="14" t="s">
        <v>6</v>
      </c>
      <c r="G4" s="16" t="s">
        <v>159</v>
      </c>
      <c r="H4" s="17" t="s">
        <v>160</v>
      </c>
      <c r="I4" s="17" t="s">
        <v>161</v>
      </c>
      <c r="J4" s="17" t="s">
        <v>162</v>
      </c>
      <c r="K4" s="17" t="s">
        <v>163</v>
      </c>
      <c r="L4" s="18" t="s">
        <v>164</v>
      </c>
      <c r="M4" s="85" t="s">
        <v>165</v>
      </c>
      <c r="N4" s="14" t="s">
        <v>13</v>
      </c>
      <c r="O4" s="96" t="s">
        <v>153</v>
      </c>
      <c r="P4" s="20" t="s">
        <v>14</v>
      </c>
      <c r="Q4" s="67" t="s">
        <v>154</v>
      </c>
      <c r="R4" s="21" t="s">
        <v>15</v>
      </c>
    </row>
    <row r="5" spans="1:20" ht="12.75">
      <c r="A5" s="25">
        <v>1</v>
      </c>
      <c r="B5" s="86">
        <v>465</v>
      </c>
      <c r="C5" s="27" t="s">
        <v>191</v>
      </c>
      <c r="D5" s="55" t="s">
        <v>43</v>
      </c>
      <c r="E5" s="28">
        <v>1995</v>
      </c>
      <c r="F5" s="29" t="s">
        <v>123</v>
      </c>
      <c r="G5" s="30"/>
      <c r="H5" s="31"/>
      <c r="I5" s="31"/>
      <c r="J5" s="31"/>
      <c r="K5" s="31"/>
      <c r="L5" s="32"/>
      <c r="M5" s="88">
        <v>0.0710763888888889</v>
      </c>
      <c r="N5" s="74">
        <v>0</v>
      </c>
      <c r="O5" s="66">
        <f aca="true" t="shared" si="0" ref="O5:O11">M5/POWER(0.7,N5)</f>
        <v>0.0710763888888889</v>
      </c>
      <c r="P5" s="73">
        <v>1</v>
      </c>
      <c r="Q5" s="77">
        <v>100</v>
      </c>
      <c r="R5" s="25"/>
      <c r="S5" s="94"/>
      <c r="T5" s="95"/>
    </row>
    <row r="6" spans="1:20" ht="12.75">
      <c r="A6" s="25">
        <v>2</v>
      </c>
      <c r="B6" s="86">
        <v>468</v>
      </c>
      <c r="C6" s="27" t="s">
        <v>192</v>
      </c>
      <c r="D6" s="55" t="s">
        <v>25</v>
      </c>
      <c r="E6" s="28">
        <v>1984</v>
      </c>
      <c r="F6" s="29" t="s">
        <v>21</v>
      </c>
      <c r="G6" s="30"/>
      <c r="H6" s="31"/>
      <c r="I6" s="31"/>
      <c r="J6" s="31"/>
      <c r="K6" s="31"/>
      <c r="L6" s="32"/>
      <c r="M6" s="88">
        <v>0.0849537037037037</v>
      </c>
      <c r="N6" s="74">
        <v>0</v>
      </c>
      <c r="O6" s="66">
        <f t="shared" si="0"/>
        <v>0.0849537037037037</v>
      </c>
      <c r="P6" s="73">
        <v>2</v>
      </c>
      <c r="Q6" s="77">
        <f aca="true" t="shared" si="1" ref="Q6:Q11">$O$5/O6*100</f>
        <v>83.66485013623979</v>
      </c>
      <c r="R6" s="25"/>
      <c r="S6" s="94"/>
      <c r="T6" s="95"/>
    </row>
    <row r="7" spans="1:20" ht="12.75">
      <c r="A7" s="25">
        <v>3</v>
      </c>
      <c r="B7" s="86">
        <v>456</v>
      </c>
      <c r="C7" s="27" t="s">
        <v>193</v>
      </c>
      <c r="D7" s="55" t="s">
        <v>43</v>
      </c>
      <c r="E7" s="28">
        <v>1986</v>
      </c>
      <c r="F7" s="29" t="s">
        <v>21</v>
      </c>
      <c r="G7" s="30"/>
      <c r="H7" s="31"/>
      <c r="I7" s="31"/>
      <c r="J7" s="31"/>
      <c r="K7" s="31"/>
      <c r="L7" s="32"/>
      <c r="M7" s="88">
        <v>0.10149305555555554</v>
      </c>
      <c r="N7" s="74">
        <v>0</v>
      </c>
      <c r="O7" s="66">
        <f t="shared" si="0"/>
        <v>0.10149305555555554</v>
      </c>
      <c r="P7" s="73">
        <v>3</v>
      </c>
      <c r="Q7" s="77">
        <f t="shared" si="1"/>
        <v>70.03079028395486</v>
      </c>
      <c r="R7" s="25"/>
      <c r="S7" s="94"/>
      <c r="T7" s="95"/>
    </row>
    <row r="8" spans="1:20" ht="12.75">
      <c r="A8" s="25">
        <v>4</v>
      </c>
      <c r="B8" s="86">
        <v>429</v>
      </c>
      <c r="C8" s="27" t="s">
        <v>194</v>
      </c>
      <c r="D8" s="55" t="s">
        <v>55</v>
      </c>
      <c r="E8" s="28">
        <v>1988</v>
      </c>
      <c r="F8" s="29" t="s">
        <v>22</v>
      </c>
      <c r="G8" s="30"/>
      <c r="H8" s="31"/>
      <c r="I8" s="31"/>
      <c r="J8" s="31"/>
      <c r="K8" s="31" t="s">
        <v>18</v>
      </c>
      <c r="L8" s="32" t="s">
        <v>18</v>
      </c>
      <c r="M8" s="88">
        <v>0.10112268518518519</v>
      </c>
      <c r="N8" s="74">
        <v>2</v>
      </c>
      <c r="O8" s="66">
        <f t="shared" si="0"/>
        <v>0.20637282690854122</v>
      </c>
      <c r="P8" s="73">
        <v>4</v>
      </c>
      <c r="Q8" s="77">
        <f t="shared" si="1"/>
        <v>34.44076914272634</v>
      </c>
      <c r="R8" s="25"/>
      <c r="S8" s="94"/>
      <c r="T8" s="95"/>
    </row>
    <row r="9" spans="1:20" ht="12.75">
      <c r="A9" s="25">
        <v>5</v>
      </c>
      <c r="B9" s="86">
        <v>488</v>
      </c>
      <c r="C9" s="27" t="s">
        <v>195</v>
      </c>
      <c r="D9" s="55" t="s">
        <v>73</v>
      </c>
      <c r="E9" s="28">
        <v>1987</v>
      </c>
      <c r="F9" s="29" t="s">
        <v>22</v>
      </c>
      <c r="G9" s="30"/>
      <c r="H9" s="31"/>
      <c r="I9" s="31"/>
      <c r="J9" s="31" t="s">
        <v>18</v>
      </c>
      <c r="K9" s="31" t="s">
        <v>18</v>
      </c>
      <c r="L9" s="32"/>
      <c r="M9" s="88">
        <v>0.11054398148148148</v>
      </c>
      <c r="N9" s="74">
        <v>2</v>
      </c>
      <c r="O9" s="66">
        <f t="shared" si="0"/>
        <v>0.2255999622071051</v>
      </c>
      <c r="P9" s="73">
        <v>5</v>
      </c>
      <c r="Q9" s="77">
        <f t="shared" si="1"/>
        <v>31.505496806617106</v>
      </c>
      <c r="R9" s="25"/>
      <c r="S9" s="94"/>
      <c r="T9" s="95"/>
    </row>
    <row r="10" spans="1:20" ht="12.75">
      <c r="A10" s="25">
        <v>6</v>
      </c>
      <c r="B10" s="86">
        <v>433</v>
      </c>
      <c r="C10" s="27" t="s">
        <v>196</v>
      </c>
      <c r="D10" s="55" t="s">
        <v>27</v>
      </c>
      <c r="E10" s="28">
        <v>1989</v>
      </c>
      <c r="F10" s="29" t="s">
        <v>20</v>
      </c>
      <c r="G10" s="30" t="s">
        <v>18</v>
      </c>
      <c r="H10" s="31"/>
      <c r="I10" s="31"/>
      <c r="J10" s="31"/>
      <c r="K10" s="31" t="s">
        <v>18</v>
      </c>
      <c r="L10" s="32" t="s">
        <v>18</v>
      </c>
      <c r="M10" s="88">
        <v>0.0883680555555556</v>
      </c>
      <c r="N10" s="74">
        <v>3</v>
      </c>
      <c r="O10" s="66">
        <f t="shared" si="0"/>
        <v>0.2576328150307744</v>
      </c>
      <c r="P10" s="73">
        <v>6</v>
      </c>
      <c r="Q10" s="77">
        <f t="shared" si="1"/>
        <v>27.58825147347739</v>
      </c>
      <c r="R10" s="25"/>
      <c r="S10" s="94"/>
      <c r="T10" s="95"/>
    </row>
    <row r="11" spans="1:20" ht="12.75">
      <c r="A11" s="25">
        <v>7</v>
      </c>
      <c r="B11" s="86">
        <v>438</v>
      </c>
      <c r="C11" s="27" t="s">
        <v>197</v>
      </c>
      <c r="D11" s="55" t="s">
        <v>27</v>
      </c>
      <c r="E11" s="28">
        <v>1992</v>
      </c>
      <c r="F11" s="29" t="s">
        <v>20</v>
      </c>
      <c r="G11" s="30"/>
      <c r="H11" s="31"/>
      <c r="I11" s="31"/>
      <c r="J11" s="31" t="s">
        <v>18</v>
      </c>
      <c r="K11" s="31" t="s">
        <v>18</v>
      </c>
      <c r="L11" s="32" t="s">
        <v>18</v>
      </c>
      <c r="M11" s="88">
        <v>0.13375</v>
      </c>
      <c r="N11" s="74">
        <v>3</v>
      </c>
      <c r="O11" s="66">
        <f t="shared" si="0"/>
        <v>0.38994169096209924</v>
      </c>
      <c r="P11" s="73">
        <v>7</v>
      </c>
      <c r="Q11" s="77">
        <f t="shared" si="1"/>
        <v>18.227440290758047</v>
      </c>
      <c r="R11" s="25"/>
      <c r="S11" s="94"/>
      <c r="T11" s="95"/>
    </row>
    <row r="12" spans="1:10" s="4" customFormat="1" ht="24" customHeight="1">
      <c r="A12" s="69" t="s">
        <v>155</v>
      </c>
      <c r="D12" s="70"/>
      <c r="E12" s="9"/>
      <c r="F12" s="38"/>
      <c r="G12" s="9"/>
      <c r="J12" s="9"/>
    </row>
    <row r="13" spans="1:9" s="69" customFormat="1" ht="21.75" customHeight="1">
      <c r="A13" s="69" t="s">
        <v>156</v>
      </c>
      <c r="D13" s="71"/>
      <c r="E13" s="39"/>
      <c r="I13" s="72"/>
    </row>
  </sheetData>
  <sheetProtection/>
  <autoFilter ref="A4:R11"/>
  <mergeCells count="2">
    <mergeCell ref="A3:R3"/>
    <mergeCell ref="A1:R1"/>
  </mergeCells>
  <printOptions/>
  <pageMargins left="0.25" right="0.2" top="0.49" bottom="0.45" header="0.5" footer="0.5"/>
  <pageSetup fitToHeight="1" fitToWidth="1" horizontalDpi="600" verticalDpi="600" orientation="portrait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3">
    <tabColor indexed="13"/>
    <pageSetUpPr fitToPage="1"/>
  </sheetPr>
  <dimension ref="A1:M104"/>
  <sheetViews>
    <sheetView tabSelected="1" zoomScale="85" zoomScaleNormal="85" zoomScaleSheetLayoutView="100" workbookViewId="0" topLeftCell="A1">
      <pane xSplit="4" ySplit="4" topLeftCell="E5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N20" sqref="N20"/>
    </sheetView>
  </sheetViews>
  <sheetFormatPr defaultColWidth="9.140625" defaultRowHeight="12.75"/>
  <cols>
    <col min="1" max="1" width="4.28125" style="2" customWidth="1"/>
    <col min="2" max="2" width="17.7109375" style="24" customWidth="1"/>
    <col min="3" max="3" width="5.8515625" style="42" customWidth="1"/>
    <col min="4" max="4" width="31.28125" style="2" customWidth="1"/>
    <col min="5" max="5" width="3.57421875" style="24" customWidth="1"/>
    <col min="6" max="6" width="3.8515625" style="110" customWidth="1"/>
    <col min="7" max="7" width="4.8515625" style="117" customWidth="1"/>
    <col min="8" max="8" width="8.421875" style="80" customWidth="1"/>
    <col min="9" max="9" width="10.8515625" style="80" customWidth="1"/>
    <col min="10" max="10" width="8.421875" style="80" customWidth="1"/>
    <col min="11" max="11" width="10.421875" style="1" customWidth="1"/>
    <col min="12" max="12" width="10.421875" style="2" customWidth="1"/>
    <col min="13" max="16384" width="9.140625" style="2" customWidth="1"/>
  </cols>
  <sheetData>
    <row r="1" spans="1:10" s="4" customFormat="1" ht="24.75" customHeight="1" thickBot="1">
      <c r="A1" s="127" t="s">
        <v>158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1" s="4" customFormat="1" ht="13.5" thickTop="1">
      <c r="A2" s="5" t="s">
        <v>0</v>
      </c>
      <c r="C2" s="99"/>
      <c r="D2" s="5"/>
      <c r="F2" s="8"/>
      <c r="G2" s="2"/>
      <c r="H2" s="75"/>
      <c r="I2" s="75"/>
      <c r="J2" s="10" t="s">
        <v>1</v>
      </c>
      <c r="K2" s="3"/>
    </row>
    <row r="3" spans="1:11" s="4" customFormat="1" ht="56.25" customHeight="1" thickBot="1">
      <c r="A3" s="126" t="s">
        <v>206</v>
      </c>
      <c r="B3" s="126"/>
      <c r="C3" s="126"/>
      <c r="D3" s="126"/>
      <c r="E3" s="126"/>
      <c r="F3" s="126"/>
      <c r="G3" s="126"/>
      <c r="H3" s="126"/>
      <c r="I3" s="126"/>
      <c r="J3" s="126"/>
      <c r="K3" s="3"/>
    </row>
    <row r="4" spans="1:13" ht="76.5" thickBot="1">
      <c r="A4" s="111" t="s">
        <v>2</v>
      </c>
      <c r="B4" s="12" t="s">
        <v>23</v>
      </c>
      <c r="C4" s="12" t="s">
        <v>3</v>
      </c>
      <c r="D4" s="13" t="s">
        <v>4</v>
      </c>
      <c r="E4" s="19" t="s">
        <v>199</v>
      </c>
      <c r="F4" s="19" t="s">
        <v>198</v>
      </c>
      <c r="G4" s="19" t="s">
        <v>211</v>
      </c>
      <c r="H4" s="76" t="s">
        <v>154</v>
      </c>
      <c r="I4" s="112" t="s">
        <v>202</v>
      </c>
      <c r="J4" s="113" t="s">
        <v>203</v>
      </c>
      <c r="K4" s="22"/>
      <c r="L4" s="23"/>
      <c r="M4" s="24"/>
    </row>
    <row r="5" spans="1:10" ht="12.75">
      <c r="A5" s="135">
        <v>1</v>
      </c>
      <c r="B5" s="130" t="s">
        <v>43</v>
      </c>
      <c r="C5" s="26">
        <v>465</v>
      </c>
      <c r="D5" s="27" t="s">
        <v>191</v>
      </c>
      <c r="E5" s="48" t="s">
        <v>201</v>
      </c>
      <c r="F5" s="98">
        <v>4</v>
      </c>
      <c r="G5" s="108">
        <v>1</v>
      </c>
      <c r="H5" s="77">
        <v>100</v>
      </c>
      <c r="I5" s="141">
        <f>SUM(H5:H12)</f>
        <v>411.39074453094344</v>
      </c>
      <c r="J5" s="138">
        <v>1</v>
      </c>
    </row>
    <row r="6" spans="1:10" ht="12.75">
      <c r="A6" s="133"/>
      <c r="B6" s="131"/>
      <c r="C6" s="26">
        <v>456</v>
      </c>
      <c r="D6" s="27" t="s">
        <v>193</v>
      </c>
      <c r="E6" s="48" t="s">
        <v>201</v>
      </c>
      <c r="F6" s="98">
        <v>4</v>
      </c>
      <c r="G6" s="108">
        <v>3</v>
      </c>
      <c r="H6" s="77">
        <v>70.03079028395486</v>
      </c>
      <c r="I6" s="141"/>
      <c r="J6" s="138"/>
    </row>
    <row r="7" spans="1:10" ht="12.75">
      <c r="A7" s="133"/>
      <c r="B7" s="131"/>
      <c r="C7" s="26">
        <v>296</v>
      </c>
      <c r="D7" s="27" t="s">
        <v>141</v>
      </c>
      <c r="E7" s="48" t="s">
        <v>201</v>
      </c>
      <c r="F7" s="98">
        <v>2</v>
      </c>
      <c r="G7" s="108">
        <v>27</v>
      </c>
      <c r="H7" s="77">
        <v>13.793960244648288</v>
      </c>
      <c r="I7" s="141"/>
      <c r="J7" s="138"/>
    </row>
    <row r="8" spans="1:10" ht="12.75">
      <c r="A8" s="133"/>
      <c r="B8" s="131"/>
      <c r="C8" s="26">
        <v>463</v>
      </c>
      <c r="D8" s="27" t="s">
        <v>168</v>
      </c>
      <c r="E8" s="48" t="s">
        <v>200</v>
      </c>
      <c r="F8" s="98">
        <v>4</v>
      </c>
      <c r="G8" s="108">
        <v>3</v>
      </c>
      <c r="H8" s="77">
        <v>92.496873697374</v>
      </c>
      <c r="I8" s="141"/>
      <c r="J8" s="138"/>
    </row>
    <row r="9" spans="1:10" ht="12.75">
      <c r="A9" s="133"/>
      <c r="B9" s="131"/>
      <c r="C9" s="26">
        <v>453</v>
      </c>
      <c r="D9" s="27" t="s">
        <v>173</v>
      </c>
      <c r="E9" s="48" t="s">
        <v>200</v>
      </c>
      <c r="F9" s="98">
        <v>4</v>
      </c>
      <c r="G9" s="108">
        <v>9</v>
      </c>
      <c r="H9" s="77">
        <v>54.58794587945878</v>
      </c>
      <c r="I9" s="141"/>
      <c r="J9" s="138"/>
    </row>
    <row r="10" spans="1:10" ht="12.75">
      <c r="A10" s="133"/>
      <c r="B10" s="131"/>
      <c r="C10" s="26">
        <v>305</v>
      </c>
      <c r="D10" s="27" t="s">
        <v>42</v>
      </c>
      <c r="E10" s="48" t="s">
        <v>200</v>
      </c>
      <c r="F10" s="98">
        <v>2</v>
      </c>
      <c r="G10" s="108">
        <v>13</v>
      </c>
      <c r="H10" s="77">
        <v>29.835831548893644</v>
      </c>
      <c r="I10" s="141"/>
      <c r="J10" s="138"/>
    </row>
    <row r="11" spans="1:10" ht="12.75">
      <c r="A11" s="133"/>
      <c r="B11" s="131"/>
      <c r="C11" s="26">
        <v>454</v>
      </c>
      <c r="D11" s="27" t="s">
        <v>184</v>
      </c>
      <c r="E11" s="48" t="s">
        <v>200</v>
      </c>
      <c r="F11" s="98">
        <v>4</v>
      </c>
      <c r="G11" s="108">
        <v>20</v>
      </c>
      <c r="H11" s="77">
        <v>28.099496058922384</v>
      </c>
      <c r="I11" s="141"/>
      <c r="J11" s="138"/>
    </row>
    <row r="12" spans="1:10" ht="13.5" thickBot="1">
      <c r="A12" s="134"/>
      <c r="B12" s="132"/>
      <c r="C12" s="35">
        <v>297</v>
      </c>
      <c r="D12" s="36" t="s">
        <v>70</v>
      </c>
      <c r="E12" s="114" t="s">
        <v>200</v>
      </c>
      <c r="F12" s="103">
        <v>2</v>
      </c>
      <c r="G12" s="125">
        <v>37</v>
      </c>
      <c r="H12" s="101">
        <v>22.54584681769148</v>
      </c>
      <c r="I12" s="142"/>
      <c r="J12" s="139"/>
    </row>
    <row r="13" spans="1:10" ht="12.75">
      <c r="A13" s="133">
        <v>2</v>
      </c>
      <c r="B13" s="131" t="s">
        <v>33</v>
      </c>
      <c r="C13" s="46">
        <v>179</v>
      </c>
      <c r="D13" s="47" t="s">
        <v>116</v>
      </c>
      <c r="E13" s="48" t="s">
        <v>201</v>
      </c>
      <c r="F13" s="97">
        <v>2</v>
      </c>
      <c r="G13" s="109">
        <v>1</v>
      </c>
      <c r="H13" s="77">
        <v>50</v>
      </c>
      <c r="I13" s="140">
        <f>SUM(H13:H20)</f>
        <v>395.98376245264063</v>
      </c>
      <c r="J13" s="137">
        <v>2</v>
      </c>
    </row>
    <row r="14" spans="1:10" ht="12.75">
      <c r="A14" s="133"/>
      <c r="B14" s="131"/>
      <c r="C14" s="26">
        <v>191</v>
      </c>
      <c r="D14" s="27" t="s">
        <v>145</v>
      </c>
      <c r="E14" s="48" t="s">
        <v>201</v>
      </c>
      <c r="F14" s="97">
        <v>2</v>
      </c>
      <c r="G14" s="108">
        <v>30</v>
      </c>
      <c r="H14" s="77">
        <v>13.142299687825181</v>
      </c>
      <c r="I14" s="141"/>
      <c r="J14" s="138"/>
    </row>
    <row r="15" spans="1:10" ht="12.75">
      <c r="A15" s="133"/>
      <c r="B15" s="131"/>
      <c r="C15" s="26">
        <v>420</v>
      </c>
      <c r="D15" s="27" t="s">
        <v>167</v>
      </c>
      <c r="E15" s="48" t="s">
        <v>200</v>
      </c>
      <c r="F15" s="97">
        <v>4</v>
      </c>
      <c r="G15" s="108">
        <v>2</v>
      </c>
      <c r="H15" s="77">
        <v>98.753894080997</v>
      </c>
      <c r="I15" s="141"/>
      <c r="J15" s="138"/>
    </row>
    <row r="16" spans="1:10" ht="12.75">
      <c r="A16" s="133"/>
      <c r="B16" s="131"/>
      <c r="C16" s="26">
        <v>421</v>
      </c>
      <c r="D16" s="27" t="s">
        <v>169</v>
      </c>
      <c r="E16" s="48" t="s">
        <v>200</v>
      </c>
      <c r="F16" s="97">
        <v>4</v>
      </c>
      <c r="G16" s="108">
        <v>4</v>
      </c>
      <c r="H16" s="77">
        <v>85.85799961307806</v>
      </c>
      <c r="I16" s="141"/>
      <c r="J16" s="138"/>
    </row>
    <row r="17" spans="1:10" ht="12.75">
      <c r="A17" s="133"/>
      <c r="B17" s="131"/>
      <c r="C17" s="26">
        <v>422</v>
      </c>
      <c r="D17" s="27" t="s">
        <v>174</v>
      </c>
      <c r="E17" s="48" t="s">
        <v>200</v>
      </c>
      <c r="F17" s="97">
        <v>4</v>
      </c>
      <c r="G17" s="108">
        <v>10</v>
      </c>
      <c r="H17" s="77">
        <v>53.46987951807234</v>
      </c>
      <c r="I17" s="141"/>
      <c r="J17" s="138"/>
    </row>
    <row r="18" spans="1:10" ht="12.75">
      <c r="A18" s="133"/>
      <c r="B18" s="131"/>
      <c r="C18" s="26">
        <v>197</v>
      </c>
      <c r="D18" s="27" t="s">
        <v>32</v>
      </c>
      <c r="E18" s="48" t="s">
        <v>200</v>
      </c>
      <c r="F18" s="97">
        <v>2</v>
      </c>
      <c r="G18" s="108">
        <v>6</v>
      </c>
      <c r="H18" s="77">
        <v>38</v>
      </c>
      <c r="I18" s="141"/>
      <c r="J18" s="138"/>
    </row>
    <row r="19" spans="1:10" ht="12.75">
      <c r="A19" s="133"/>
      <c r="B19" s="131"/>
      <c r="C19" s="26">
        <v>202</v>
      </c>
      <c r="D19" s="27" t="s">
        <v>214</v>
      </c>
      <c r="E19" s="48" t="s">
        <v>200</v>
      </c>
      <c r="F19" s="97">
        <v>2</v>
      </c>
      <c r="G19" s="108">
        <v>17</v>
      </c>
      <c r="H19" s="77">
        <v>28.639945186707777</v>
      </c>
      <c r="I19" s="141"/>
      <c r="J19" s="138"/>
    </row>
    <row r="20" spans="1:10" ht="13.5" thickBot="1">
      <c r="A20" s="134"/>
      <c r="B20" s="132"/>
      <c r="C20" s="35">
        <v>384</v>
      </c>
      <c r="D20" s="36" t="s">
        <v>50</v>
      </c>
      <c r="E20" s="114" t="s">
        <v>200</v>
      </c>
      <c r="F20" s="100">
        <v>2</v>
      </c>
      <c r="G20" s="125">
        <v>19</v>
      </c>
      <c r="H20" s="101">
        <v>28.119744365960308</v>
      </c>
      <c r="I20" s="142"/>
      <c r="J20" s="139"/>
    </row>
    <row r="21" spans="1:10" ht="12.75">
      <c r="A21" s="133">
        <v>3</v>
      </c>
      <c r="B21" s="131" t="s">
        <v>38</v>
      </c>
      <c r="C21" s="46">
        <v>398</v>
      </c>
      <c r="D21" s="47" t="s">
        <v>117</v>
      </c>
      <c r="E21" s="48" t="s">
        <v>201</v>
      </c>
      <c r="F21" s="97">
        <v>2</v>
      </c>
      <c r="G21" s="109">
        <v>3</v>
      </c>
      <c r="H21" s="77">
        <v>35.8608695652174</v>
      </c>
      <c r="I21" s="140">
        <f>SUM(H21:H28)</f>
        <v>339.5262393553017</v>
      </c>
      <c r="J21" s="137">
        <v>3</v>
      </c>
    </row>
    <row r="22" spans="1:10" ht="12.75">
      <c r="A22" s="133"/>
      <c r="B22" s="131"/>
      <c r="C22" s="26">
        <v>390</v>
      </c>
      <c r="D22" s="27" t="s">
        <v>122</v>
      </c>
      <c r="E22" s="48" t="s">
        <v>201</v>
      </c>
      <c r="F22" s="97">
        <v>2</v>
      </c>
      <c r="G22" s="108">
        <v>8</v>
      </c>
      <c r="H22" s="77">
        <v>28.839160839160837</v>
      </c>
      <c r="I22" s="141"/>
      <c r="J22" s="138"/>
    </row>
    <row r="23" spans="1:10" ht="12.75">
      <c r="A23" s="133"/>
      <c r="B23" s="131"/>
      <c r="C23" s="26">
        <v>703</v>
      </c>
      <c r="D23" s="27" t="s">
        <v>124</v>
      </c>
      <c r="E23" s="48" t="s">
        <v>201</v>
      </c>
      <c r="F23" s="97">
        <v>2</v>
      </c>
      <c r="G23" s="108">
        <v>9</v>
      </c>
      <c r="H23" s="77">
        <v>28.355335533553355</v>
      </c>
      <c r="I23" s="141"/>
      <c r="J23" s="138"/>
    </row>
    <row r="24" spans="1:10" ht="12.75">
      <c r="A24" s="133"/>
      <c r="B24" s="131"/>
      <c r="C24" s="26">
        <v>409</v>
      </c>
      <c r="D24" s="27" t="s">
        <v>216</v>
      </c>
      <c r="E24" s="55" t="s">
        <v>200</v>
      </c>
      <c r="F24" s="98">
        <v>4</v>
      </c>
      <c r="G24" s="108">
        <v>5</v>
      </c>
      <c r="H24" s="124">
        <v>82.24610822831735</v>
      </c>
      <c r="I24" s="141"/>
      <c r="J24" s="138"/>
    </row>
    <row r="25" spans="1:10" ht="12.75">
      <c r="A25" s="133"/>
      <c r="B25" s="131"/>
      <c r="C25" s="46">
        <v>411</v>
      </c>
      <c r="D25" s="47" t="s">
        <v>175</v>
      </c>
      <c r="E25" s="48" t="s">
        <v>200</v>
      </c>
      <c r="F25" s="97">
        <v>4</v>
      </c>
      <c r="G25" s="108">
        <v>11</v>
      </c>
      <c r="H25" s="77">
        <v>49.6738087623921</v>
      </c>
      <c r="I25" s="141"/>
      <c r="J25" s="138"/>
    </row>
    <row r="26" spans="1:10" ht="12.75">
      <c r="A26" s="133"/>
      <c r="B26" s="131"/>
      <c r="C26" s="26">
        <v>490</v>
      </c>
      <c r="D26" s="27" t="s">
        <v>179</v>
      </c>
      <c r="E26" s="48" t="s">
        <v>200</v>
      </c>
      <c r="F26" s="97">
        <v>4</v>
      </c>
      <c r="G26" s="108">
        <v>15</v>
      </c>
      <c r="H26" s="77">
        <v>42.34732824427484</v>
      </c>
      <c r="I26" s="141"/>
      <c r="J26" s="138"/>
    </row>
    <row r="27" spans="1:10" ht="12.75">
      <c r="A27" s="133"/>
      <c r="B27" s="131"/>
      <c r="C27" s="26">
        <v>489</v>
      </c>
      <c r="D27" s="27" t="s">
        <v>180</v>
      </c>
      <c r="E27" s="55" t="s">
        <v>200</v>
      </c>
      <c r="F27" s="98">
        <v>4</v>
      </c>
      <c r="G27" s="108">
        <v>16</v>
      </c>
      <c r="H27" s="124">
        <v>40.47687296416943</v>
      </c>
      <c r="I27" s="141"/>
      <c r="J27" s="138"/>
    </row>
    <row r="28" spans="1:10" ht="13.5" thickBot="1">
      <c r="A28" s="134"/>
      <c r="B28" s="132"/>
      <c r="C28" s="35">
        <v>394</v>
      </c>
      <c r="D28" s="36" t="s">
        <v>37</v>
      </c>
      <c r="E28" s="114" t="s">
        <v>200</v>
      </c>
      <c r="F28" s="100">
        <v>2</v>
      </c>
      <c r="G28" s="125">
        <v>10</v>
      </c>
      <c r="H28" s="101">
        <v>31.726755218216322</v>
      </c>
      <c r="I28" s="142"/>
      <c r="J28" s="139"/>
    </row>
    <row r="29" spans="1:10" ht="12.75">
      <c r="A29" s="133">
        <v>4</v>
      </c>
      <c r="B29" s="131" t="s">
        <v>55</v>
      </c>
      <c r="C29" s="46">
        <v>429</v>
      </c>
      <c r="D29" s="47" t="s">
        <v>194</v>
      </c>
      <c r="E29" s="48" t="s">
        <v>201</v>
      </c>
      <c r="F29" s="97">
        <v>4</v>
      </c>
      <c r="G29" s="109">
        <v>4</v>
      </c>
      <c r="H29" s="77">
        <v>34.44076914272634</v>
      </c>
      <c r="I29" s="140">
        <f>SUM(H29:H36)</f>
        <v>322.06725748096295</v>
      </c>
      <c r="J29" s="137">
        <v>4</v>
      </c>
    </row>
    <row r="30" spans="1:10" ht="12.75">
      <c r="A30" s="133"/>
      <c r="B30" s="131"/>
      <c r="C30" s="26">
        <v>216</v>
      </c>
      <c r="D30" s="27" t="s">
        <v>127</v>
      </c>
      <c r="E30" s="48" t="s">
        <v>201</v>
      </c>
      <c r="F30" s="97">
        <v>2</v>
      </c>
      <c r="G30" s="108">
        <v>12</v>
      </c>
      <c r="H30" s="77">
        <v>26.497044461578007</v>
      </c>
      <c r="I30" s="141"/>
      <c r="J30" s="138"/>
    </row>
    <row r="31" spans="1:10" ht="12.75">
      <c r="A31" s="133"/>
      <c r="B31" s="131"/>
      <c r="C31" s="26">
        <v>430</v>
      </c>
      <c r="D31" s="27" t="s">
        <v>170</v>
      </c>
      <c r="E31" s="48" t="s">
        <v>200</v>
      </c>
      <c r="F31" s="97">
        <v>4</v>
      </c>
      <c r="G31" s="108">
        <v>6</v>
      </c>
      <c r="H31" s="77">
        <v>81.70103092783513</v>
      </c>
      <c r="I31" s="141"/>
      <c r="J31" s="138"/>
    </row>
    <row r="32" spans="1:10" ht="12.75">
      <c r="A32" s="133"/>
      <c r="B32" s="131"/>
      <c r="C32" s="26">
        <v>427</v>
      </c>
      <c r="D32" s="27" t="s">
        <v>172</v>
      </c>
      <c r="E32" s="48" t="s">
        <v>200</v>
      </c>
      <c r="F32" s="97">
        <v>4</v>
      </c>
      <c r="G32" s="108">
        <v>8</v>
      </c>
      <c r="H32" s="77">
        <v>69.75793775542289</v>
      </c>
      <c r="I32" s="141"/>
      <c r="J32" s="138"/>
    </row>
    <row r="33" spans="1:10" ht="12.75">
      <c r="A33" s="133"/>
      <c r="B33" s="131"/>
      <c r="C33" s="26">
        <v>428</v>
      </c>
      <c r="D33" s="27" t="s">
        <v>182</v>
      </c>
      <c r="E33" s="48" t="s">
        <v>200</v>
      </c>
      <c r="F33" s="97">
        <v>4</v>
      </c>
      <c r="G33" s="108">
        <v>18</v>
      </c>
      <c r="H33" s="77">
        <v>37.66032246332893</v>
      </c>
      <c r="I33" s="141"/>
      <c r="J33" s="138"/>
    </row>
    <row r="34" spans="1:10" ht="12.75">
      <c r="A34" s="133"/>
      <c r="B34" s="131"/>
      <c r="C34" s="26">
        <v>215</v>
      </c>
      <c r="D34" s="27" t="s">
        <v>54</v>
      </c>
      <c r="E34" s="48" t="s">
        <v>200</v>
      </c>
      <c r="F34" s="97">
        <v>2</v>
      </c>
      <c r="G34" s="108">
        <v>22</v>
      </c>
      <c r="H34" s="77">
        <v>27.627230667547924</v>
      </c>
      <c r="I34" s="141"/>
      <c r="J34" s="138"/>
    </row>
    <row r="35" spans="1:10" ht="12.75">
      <c r="A35" s="133"/>
      <c r="B35" s="131"/>
      <c r="C35" s="26">
        <v>426</v>
      </c>
      <c r="D35" s="27" t="s">
        <v>189</v>
      </c>
      <c r="E35" s="48" t="s">
        <v>200</v>
      </c>
      <c r="F35" s="97">
        <v>4</v>
      </c>
      <c r="G35" s="108">
        <v>25</v>
      </c>
      <c r="H35" s="77">
        <v>22.411831392352894</v>
      </c>
      <c r="I35" s="141"/>
      <c r="J35" s="138"/>
    </row>
    <row r="36" spans="1:10" ht="13.5" thickBot="1">
      <c r="A36" s="134"/>
      <c r="B36" s="132"/>
      <c r="C36" s="35">
        <v>291</v>
      </c>
      <c r="D36" s="36" t="s">
        <v>74</v>
      </c>
      <c r="E36" s="114" t="s">
        <v>200</v>
      </c>
      <c r="F36" s="100">
        <v>2</v>
      </c>
      <c r="G36" s="125">
        <v>40</v>
      </c>
      <c r="H36" s="101">
        <v>21.971090670170828</v>
      </c>
      <c r="I36" s="142"/>
      <c r="J36" s="139"/>
    </row>
    <row r="37" spans="1:10" ht="12.75">
      <c r="A37" s="133">
        <v>5</v>
      </c>
      <c r="B37" s="131" t="s">
        <v>27</v>
      </c>
      <c r="C37" s="46">
        <v>237</v>
      </c>
      <c r="D37" s="47" t="s">
        <v>118</v>
      </c>
      <c r="E37" s="48" t="s">
        <v>201</v>
      </c>
      <c r="F37" s="97">
        <v>2</v>
      </c>
      <c r="G37" s="109">
        <v>4</v>
      </c>
      <c r="H37" s="77">
        <v>31.998758535071385</v>
      </c>
      <c r="I37" s="140">
        <f>SUM(H37:H44)</f>
        <v>289.8535502851386</v>
      </c>
      <c r="J37" s="137">
        <v>5</v>
      </c>
    </row>
    <row r="38" spans="1:10" ht="12.75">
      <c r="A38" s="133"/>
      <c r="B38" s="131"/>
      <c r="C38" s="26">
        <v>433</v>
      </c>
      <c r="D38" s="27" t="s">
        <v>196</v>
      </c>
      <c r="E38" s="48" t="s">
        <v>201</v>
      </c>
      <c r="F38" s="97">
        <v>4</v>
      </c>
      <c r="G38" s="108">
        <v>6</v>
      </c>
      <c r="H38" s="77">
        <v>27.58825147347739</v>
      </c>
      <c r="I38" s="141"/>
      <c r="J38" s="138"/>
    </row>
    <row r="39" spans="1:10" ht="12.75">
      <c r="A39" s="133"/>
      <c r="B39" s="131"/>
      <c r="C39" s="26">
        <v>235</v>
      </c>
      <c r="D39" s="27" t="s">
        <v>26</v>
      </c>
      <c r="E39" s="48" t="s">
        <v>200</v>
      </c>
      <c r="F39" s="97">
        <v>2</v>
      </c>
      <c r="G39" s="108">
        <v>2</v>
      </c>
      <c r="H39" s="77">
        <v>45.23809523809524</v>
      </c>
      <c r="I39" s="141"/>
      <c r="J39" s="138"/>
    </row>
    <row r="40" spans="1:10" ht="12.75">
      <c r="A40" s="133"/>
      <c r="B40" s="131"/>
      <c r="C40" s="26">
        <v>435</v>
      </c>
      <c r="D40" s="27" t="s">
        <v>178</v>
      </c>
      <c r="E40" s="48" t="s">
        <v>200</v>
      </c>
      <c r="F40" s="97">
        <v>4</v>
      </c>
      <c r="G40" s="108">
        <v>14</v>
      </c>
      <c r="H40" s="77">
        <v>43.68724511320491</v>
      </c>
      <c r="I40" s="141"/>
      <c r="J40" s="138"/>
    </row>
    <row r="41" spans="1:10" ht="12.75">
      <c r="A41" s="133"/>
      <c r="B41" s="131"/>
      <c r="C41" s="26">
        <v>431</v>
      </c>
      <c r="D41" s="27" t="s">
        <v>181</v>
      </c>
      <c r="E41" s="48" t="s">
        <v>200</v>
      </c>
      <c r="F41" s="97">
        <v>4</v>
      </c>
      <c r="G41" s="108">
        <v>17</v>
      </c>
      <c r="H41" s="77">
        <v>40.157704239917294</v>
      </c>
      <c r="I41" s="141"/>
      <c r="J41" s="138"/>
    </row>
    <row r="42" spans="1:10" ht="12.75">
      <c r="A42" s="133"/>
      <c r="B42" s="131"/>
      <c r="C42" s="26">
        <v>436</v>
      </c>
      <c r="D42" s="27" t="s">
        <v>183</v>
      </c>
      <c r="E42" s="48" t="s">
        <v>200</v>
      </c>
      <c r="F42" s="97">
        <v>4</v>
      </c>
      <c r="G42" s="108">
        <v>19</v>
      </c>
      <c r="H42" s="77">
        <v>34.96848266546604</v>
      </c>
      <c r="I42" s="141"/>
      <c r="J42" s="138"/>
    </row>
    <row r="43" spans="1:10" ht="12.75">
      <c r="A43" s="133"/>
      <c r="B43" s="131"/>
      <c r="C43" s="26">
        <v>238</v>
      </c>
      <c r="D43" s="27" t="s">
        <v>34</v>
      </c>
      <c r="E43" s="48" t="s">
        <v>200</v>
      </c>
      <c r="F43" s="97">
        <v>2</v>
      </c>
      <c r="G43" s="108">
        <v>7</v>
      </c>
      <c r="H43" s="77">
        <v>33.52044907778669</v>
      </c>
      <c r="I43" s="141"/>
      <c r="J43" s="138"/>
    </row>
    <row r="44" spans="1:10" ht="13.5" thickBot="1">
      <c r="A44" s="134"/>
      <c r="B44" s="132"/>
      <c r="C44" s="35">
        <v>187</v>
      </c>
      <c r="D44" s="36" t="s">
        <v>35</v>
      </c>
      <c r="E44" s="114" t="s">
        <v>200</v>
      </c>
      <c r="F44" s="100">
        <v>2</v>
      </c>
      <c r="G44" s="125">
        <v>8</v>
      </c>
      <c r="H44" s="101">
        <v>32.69456394211968</v>
      </c>
      <c r="I44" s="142"/>
      <c r="J44" s="139"/>
    </row>
    <row r="45" spans="1:10" ht="12.75">
      <c r="A45" s="133">
        <v>6</v>
      </c>
      <c r="B45" s="131" t="s">
        <v>53</v>
      </c>
      <c r="C45" s="46">
        <v>256</v>
      </c>
      <c r="D45" s="47" t="s">
        <v>120</v>
      </c>
      <c r="E45" s="48" t="s">
        <v>201</v>
      </c>
      <c r="F45" s="97">
        <v>2</v>
      </c>
      <c r="G45" s="109">
        <v>6</v>
      </c>
      <c r="H45" s="77">
        <v>29.36485331814298</v>
      </c>
      <c r="I45" s="140">
        <f>SUM(H45:H50)</f>
        <v>274.3189489232447</v>
      </c>
      <c r="J45" s="137">
        <v>6</v>
      </c>
    </row>
    <row r="46" spans="1:10" ht="12.75">
      <c r="A46" s="133"/>
      <c r="B46" s="131"/>
      <c r="C46" s="26">
        <v>251</v>
      </c>
      <c r="D46" s="27" t="s">
        <v>132</v>
      </c>
      <c r="E46" s="48" t="s">
        <v>201</v>
      </c>
      <c r="F46" s="97">
        <v>2</v>
      </c>
      <c r="G46" s="108">
        <v>18</v>
      </c>
      <c r="H46" s="77">
        <v>21.541997492687006</v>
      </c>
      <c r="I46" s="141"/>
      <c r="J46" s="138"/>
    </row>
    <row r="47" spans="1:10" ht="12.75">
      <c r="A47" s="133"/>
      <c r="B47" s="131"/>
      <c r="C47" s="26">
        <v>446</v>
      </c>
      <c r="D47" s="27" t="s">
        <v>166</v>
      </c>
      <c r="E47" s="48" t="s">
        <v>200</v>
      </c>
      <c r="F47" s="97">
        <v>4</v>
      </c>
      <c r="G47" s="108">
        <v>1</v>
      </c>
      <c r="H47" s="77">
        <v>100</v>
      </c>
      <c r="I47" s="141"/>
      <c r="J47" s="138"/>
    </row>
    <row r="48" spans="1:10" ht="12.75">
      <c r="A48" s="133"/>
      <c r="B48" s="131"/>
      <c r="C48" s="26">
        <v>447</v>
      </c>
      <c r="D48" s="27" t="s">
        <v>176</v>
      </c>
      <c r="E48" s="48" t="s">
        <v>200</v>
      </c>
      <c r="F48" s="97">
        <v>4</v>
      </c>
      <c r="G48" s="108">
        <v>12</v>
      </c>
      <c r="H48" s="77">
        <v>47.978378378378416</v>
      </c>
      <c r="I48" s="141"/>
      <c r="J48" s="138"/>
    </row>
    <row r="49" spans="1:10" ht="12.75">
      <c r="A49" s="133"/>
      <c r="B49" s="131"/>
      <c r="C49" s="26">
        <v>445</v>
      </c>
      <c r="D49" s="27" t="s">
        <v>177</v>
      </c>
      <c r="E49" s="48" t="s">
        <v>200</v>
      </c>
      <c r="F49" s="97">
        <v>4</v>
      </c>
      <c r="G49" s="108">
        <v>13</v>
      </c>
      <c r="H49" s="77">
        <v>47.742431227908455</v>
      </c>
      <c r="I49" s="141"/>
      <c r="J49" s="138"/>
    </row>
    <row r="50" spans="1:10" ht="13.5" thickBot="1">
      <c r="A50" s="134"/>
      <c r="B50" s="132"/>
      <c r="C50" s="35">
        <v>255</v>
      </c>
      <c r="D50" s="36" t="s">
        <v>52</v>
      </c>
      <c r="E50" s="114" t="s">
        <v>200</v>
      </c>
      <c r="F50" s="100">
        <v>2</v>
      </c>
      <c r="G50" s="125">
        <v>21</v>
      </c>
      <c r="H50" s="101">
        <v>27.691288506127854</v>
      </c>
      <c r="I50" s="142"/>
      <c r="J50" s="139"/>
    </row>
    <row r="51" spans="1:10" ht="12.75">
      <c r="A51" s="133">
        <v>7</v>
      </c>
      <c r="B51" s="131" t="s">
        <v>25</v>
      </c>
      <c r="C51" s="46">
        <v>468</v>
      </c>
      <c r="D51" s="47" t="s">
        <v>192</v>
      </c>
      <c r="E51" s="48" t="s">
        <v>201</v>
      </c>
      <c r="F51" s="97">
        <v>4</v>
      </c>
      <c r="G51" s="109">
        <v>2</v>
      </c>
      <c r="H51" s="77">
        <v>83.66485013623979</v>
      </c>
      <c r="I51" s="140">
        <f>SUM(H51:H57)</f>
        <v>268.6058101314967</v>
      </c>
      <c r="J51" s="137">
        <v>7</v>
      </c>
    </row>
    <row r="52" spans="1:10" ht="12.75">
      <c r="A52" s="133"/>
      <c r="B52" s="131"/>
      <c r="C52" s="26">
        <v>312</v>
      </c>
      <c r="D52" s="27" t="s">
        <v>24</v>
      </c>
      <c r="E52" s="48" t="s">
        <v>200</v>
      </c>
      <c r="F52" s="98">
        <v>2</v>
      </c>
      <c r="G52" s="108">
        <v>1</v>
      </c>
      <c r="H52" s="77">
        <v>50</v>
      </c>
      <c r="I52" s="141"/>
      <c r="J52" s="138"/>
    </row>
    <row r="53" spans="1:10" ht="12.75">
      <c r="A53" s="133"/>
      <c r="B53" s="131"/>
      <c r="C53" s="26">
        <v>309</v>
      </c>
      <c r="D53" s="27" t="s">
        <v>30</v>
      </c>
      <c r="E53" s="48" t="s">
        <v>200</v>
      </c>
      <c r="F53" s="98">
        <v>2</v>
      </c>
      <c r="G53" s="108">
        <v>4</v>
      </c>
      <c r="H53" s="77">
        <v>42.37202230106437</v>
      </c>
      <c r="I53" s="141"/>
      <c r="J53" s="138"/>
    </row>
    <row r="54" spans="1:10" ht="12.75">
      <c r="A54" s="133"/>
      <c r="B54" s="131"/>
      <c r="C54" s="26">
        <v>321</v>
      </c>
      <c r="D54" s="27" t="s">
        <v>36</v>
      </c>
      <c r="E54" s="48" t="s">
        <v>200</v>
      </c>
      <c r="F54" s="98">
        <v>2</v>
      </c>
      <c r="G54" s="108">
        <v>9</v>
      </c>
      <c r="H54" s="77">
        <v>32.2282189668465</v>
      </c>
      <c r="I54" s="141"/>
      <c r="J54" s="138"/>
    </row>
    <row r="55" spans="1:10" ht="12.75">
      <c r="A55" s="133"/>
      <c r="B55" s="131"/>
      <c r="C55" s="26">
        <v>320</v>
      </c>
      <c r="D55" s="27" t="s">
        <v>59</v>
      </c>
      <c r="E55" s="48" t="s">
        <v>200</v>
      </c>
      <c r="F55" s="98">
        <v>2</v>
      </c>
      <c r="G55" s="108">
        <v>26</v>
      </c>
      <c r="H55" s="77">
        <v>25.542315918117936</v>
      </c>
      <c r="I55" s="141"/>
      <c r="J55" s="138"/>
    </row>
    <row r="56" spans="1:10" ht="12.75">
      <c r="A56" s="133"/>
      <c r="B56" s="131"/>
      <c r="C56" s="26">
        <v>314</v>
      </c>
      <c r="D56" s="27" t="s">
        <v>85</v>
      </c>
      <c r="E56" s="48" t="s">
        <v>200</v>
      </c>
      <c r="F56" s="98">
        <v>2</v>
      </c>
      <c r="G56" s="108">
        <v>49</v>
      </c>
      <c r="H56" s="77">
        <v>19.450907398790132</v>
      </c>
      <c r="I56" s="141"/>
      <c r="J56" s="138"/>
    </row>
    <row r="57" spans="1:10" ht="13.5" thickBot="1">
      <c r="A57" s="134"/>
      <c r="B57" s="132"/>
      <c r="C57" s="35">
        <v>315</v>
      </c>
      <c r="D57" s="36" t="s">
        <v>97</v>
      </c>
      <c r="E57" s="114" t="s">
        <v>200</v>
      </c>
      <c r="F57" s="103">
        <v>2</v>
      </c>
      <c r="G57" s="125">
        <v>61</v>
      </c>
      <c r="H57" s="101">
        <v>15.34749541043797</v>
      </c>
      <c r="I57" s="142"/>
      <c r="J57" s="139"/>
    </row>
    <row r="58" spans="1:10" ht="12.75">
      <c r="A58" s="133">
        <v>8</v>
      </c>
      <c r="B58" s="131" t="s">
        <v>40</v>
      </c>
      <c r="C58" s="46">
        <v>112</v>
      </c>
      <c r="D58" s="47" t="s">
        <v>139</v>
      </c>
      <c r="E58" s="48" t="s">
        <v>201</v>
      </c>
      <c r="F58" s="97">
        <v>2</v>
      </c>
      <c r="G58" s="109">
        <v>25</v>
      </c>
      <c r="H58" s="77">
        <v>15.637797664189296</v>
      </c>
      <c r="I58" s="140">
        <f>SUM(H58:H64)</f>
        <v>225.52342837118664</v>
      </c>
      <c r="J58" s="137">
        <v>8</v>
      </c>
    </row>
    <row r="59" spans="1:10" ht="12.75">
      <c r="A59" s="133"/>
      <c r="B59" s="131"/>
      <c r="C59" s="26">
        <v>402</v>
      </c>
      <c r="D59" s="27" t="s">
        <v>171</v>
      </c>
      <c r="E59" s="48" t="s">
        <v>200</v>
      </c>
      <c r="F59" s="97">
        <v>4</v>
      </c>
      <c r="G59" s="108">
        <v>7</v>
      </c>
      <c r="H59" s="77">
        <v>80.7643312101911</v>
      </c>
      <c r="I59" s="141"/>
      <c r="J59" s="138"/>
    </row>
    <row r="60" spans="1:10" ht="12.75">
      <c r="A60" s="133"/>
      <c r="B60" s="131"/>
      <c r="C60" s="26">
        <v>108</v>
      </c>
      <c r="D60" s="27" t="s">
        <v>39</v>
      </c>
      <c r="E60" s="48" t="s">
        <v>200</v>
      </c>
      <c r="F60" s="97">
        <v>2</v>
      </c>
      <c r="G60" s="108">
        <v>11</v>
      </c>
      <c r="H60" s="77">
        <v>30.4</v>
      </c>
      <c r="I60" s="141"/>
      <c r="J60" s="138"/>
    </row>
    <row r="61" spans="1:10" ht="12.75">
      <c r="A61" s="133"/>
      <c r="B61" s="131"/>
      <c r="C61" s="26">
        <v>113</v>
      </c>
      <c r="D61" s="27" t="s">
        <v>44</v>
      </c>
      <c r="E61" s="48" t="s">
        <v>200</v>
      </c>
      <c r="F61" s="97">
        <v>2</v>
      </c>
      <c r="G61" s="108">
        <v>14</v>
      </c>
      <c r="H61" s="77">
        <v>29.698046181172295</v>
      </c>
      <c r="I61" s="141"/>
      <c r="J61" s="138"/>
    </row>
    <row r="62" spans="1:10" ht="12.75">
      <c r="A62" s="133"/>
      <c r="B62" s="131"/>
      <c r="C62" s="26">
        <v>401</v>
      </c>
      <c r="D62" s="27" t="s">
        <v>185</v>
      </c>
      <c r="E62" s="48" t="s">
        <v>200</v>
      </c>
      <c r="F62" s="97">
        <v>4</v>
      </c>
      <c r="G62" s="108">
        <v>21</v>
      </c>
      <c r="H62" s="77">
        <v>27.298769771529024</v>
      </c>
      <c r="I62" s="141"/>
      <c r="J62" s="138"/>
    </row>
    <row r="63" spans="1:10" ht="12.75">
      <c r="A63" s="133"/>
      <c r="B63" s="131"/>
      <c r="C63" s="26">
        <v>117</v>
      </c>
      <c r="D63" s="27" t="s">
        <v>69</v>
      </c>
      <c r="E63" s="48" t="s">
        <v>200</v>
      </c>
      <c r="F63" s="97">
        <v>2</v>
      </c>
      <c r="G63" s="108">
        <v>36</v>
      </c>
      <c r="H63" s="77">
        <v>23.062068965517255</v>
      </c>
      <c r="I63" s="141"/>
      <c r="J63" s="138"/>
    </row>
    <row r="64" spans="1:10" ht="13.5" thickBot="1">
      <c r="A64" s="134"/>
      <c r="B64" s="132"/>
      <c r="C64" s="35">
        <v>110</v>
      </c>
      <c r="D64" s="36" t="s">
        <v>104</v>
      </c>
      <c r="E64" s="114" t="s">
        <v>200</v>
      </c>
      <c r="F64" s="100">
        <v>2</v>
      </c>
      <c r="G64" s="125">
        <v>53</v>
      </c>
      <c r="H64" s="101">
        <v>18.66241457858769</v>
      </c>
      <c r="I64" s="142"/>
      <c r="J64" s="139"/>
    </row>
    <row r="65" spans="1:10" ht="12.75">
      <c r="A65" s="133">
        <v>9</v>
      </c>
      <c r="B65" s="131" t="s">
        <v>46</v>
      </c>
      <c r="C65" s="46">
        <v>370</v>
      </c>
      <c r="D65" s="47" t="s">
        <v>125</v>
      </c>
      <c r="E65" s="48" t="s">
        <v>201</v>
      </c>
      <c r="F65" s="97">
        <v>2</v>
      </c>
      <c r="G65" s="109">
        <v>10</v>
      </c>
      <c r="H65" s="77">
        <v>27.5668449197861</v>
      </c>
      <c r="I65" s="140">
        <f>SUM(H65:H72)</f>
        <v>190.47545601358038</v>
      </c>
      <c r="J65" s="137">
        <v>9</v>
      </c>
    </row>
    <row r="66" spans="1:10" ht="12.75">
      <c r="A66" s="133"/>
      <c r="B66" s="131"/>
      <c r="C66" s="26">
        <v>368</v>
      </c>
      <c r="D66" s="27" t="s">
        <v>129</v>
      </c>
      <c r="E66" s="48" t="s">
        <v>201</v>
      </c>
      <c r="F66" s="98">
        <v>2</v>
      </c>
      <c r="G66" s="108">
        <v>14</v>
      </c>
      <c r="H66" s="77">
        <v>23.77767527675277</v>
      </c>
      <c r="I66" s="141"/>
      <c r="J66" s="138"/>
    </row>
    <row r="67" spans="1:10" ht="12.75">
      <c r="A67" s="133"/>
      <c r="B67" s="131"/>
      <c r="C67" s="26">
        <v>372</v>
      </c>
      <c r="D67" s="27" t="s">
        <v>45</v>
      </c>
      <c r="E67" s="48" t="s">
        <v>200</v>
      </c>
      <c r="F67" s="98">
        <v>2</v>
      </c>
      <c r="G67" s="108">
        <v>15</v>
      </c>
      <c r="H67" s="77">
        <v>29.343629343629345</v>
      </c>
      <c r="I67" s="141"/>
      <c r="J67" s="138"/>
    </row>
    <row r="68" spans="1:10" ht="12.75">
      <c r="A68" s="133"/>
      <c r="B68" s="131"/>
      <c r="C68" s="26">
        <v>366</v>
      </c>
      <c r="D68" s="27" t="s">
        <v>51</v>
      </c>
      <c r="E68" s="48" t="s">
        <v>200</v>
      </c>
      <c r="F68" s="98">
        <v>2</v>
      </c>
      <c r="G68" s="108">
        <v>20</v>
      </c>
      <c r="H68" s="77">
        <v>27.866666666666667</v>
      </c>
      <c r="I68" s="141"/>
      <c r="J68" s="138"/>
    </row>
    <row r="69" spans="1:10" ht="12.75">
      <c r="A69" s="133"/>
      <c r="B69" s="131"/>
      <c r="C69" s="26">
        <v>363</v>
      </c>
      <c r="D69" s="27" t="s">
        <v>76</v>
      </c>
      <c r="E69" s="48" t="s">
        <v>200</v>
      </c>
      <c r="F69" s="98">
        <v>2</v>
      </c>
      <c r="G69" s="108">
        <v>42</v>
      </c>
      <c r="H69" s="77">
        <v>21.468926553672315</v>
      </c>
      <c r="I69" s="141"/>
      <c r="J69" s="138"/>
    </row>
    <row r="70" spans="1:10" ht="12.75">
      <c r="A70" s="133"/>
      <c r="B70" s="131"/>
      <c r="C70" s="26">
        <v>364</v>
      </c>
      <c r="D70" s="27" t="s">
        <v>79</v>
      </c>
      <c r="E70" s="48" t="s">
        <v>200</v>
      </c>
      <c r="F70" s="98">
        <v>2</v>
      </c>
      <c r="G70" s="108">
        <v>44</v>
      </c>
      <c r="H70" s="77">
        <v>20.485175202156334</v>
      </c>
      <c r="I70" s="141"/>
      <c r="J70" s="138"/>
    </row>
    <row r="71" spans="1:10" ht="12.75">
      <c r="A71" s="133"/>
      <c r="B71" s="131"/>
      <c r="C71" s="26">
        <v>373</v>
      </c>
      <c r="D71" s="27" t="s">
        <v>80</v>
      </c>
      <c r="E71" s="48" t="s">
        <v>200</v>
      </c>
      <c r="F71" s="98">
        <v>2</v>
      </c>
      <c r="G71" s="108">
        <v>45</v>
      </c>
      <c r="H71" s="77">
        <v>20.420127015144114</v>
      </c>
      <c r="I71" s="141"/>
      <c r="J71" s="138"/>
    </row>
    <row r="72" spans="1:10" ht="13.5" thickBot="1">
      <c r="A72" s="134"/>
      <c r="B72" s="132"/>
      <c r="C72" s="35">
        <v>759</v>
      </c>
      <c r="D72" s="36" t="s">
        <v>83</v>
      </c>
      <c r="E72" s="114" t="s">
        <v>200</v>
      </c>
      <c r="F72" s="103">
        <v>2</v>
      </c>
      <c r="G72" s="125">
        <v>47</v>
      </c>
      <c r="H72" s="101">
        <v>19.54641103577274</v>
      </c>
      <c r="I72" s="142"/>
      <c r="J72" s="139"/>
    </row>
    <row r="73" spans="1:10" ht="12.75">
      <c r="A73" s="133">
        <v>10</v>
      </c>
      <c r="B73" s="131" t="s">
        <v>29</v>
      </c>
      <c r="C73" s="46">
        <v>354</v>
      </c>
      <c r="D73" s="47" t="s">
        <v>121</v>
      </c>
      <c r="E73" s="48" t="s">
        <v>201</v>
      </c>
      <c r="F73" s="97">
        <v>2</v>
      </c>
      <c r="G73" s="109">
        <v>7</v>
      </c>
      <c r="H73" s="77">
        <v>29.025900900900904</v>
      </c>
      <c r="I73" s="140">
        <f>SUM(H73:H78)</f>
        <v>147.1100341383228</v>
      </c>
      <c r="J73" s="137">
        <v>10</v>
      </c>
    </row>
    <row r="74" spans="1:10" ht="12.75">
      <c r="A74" s="133"/>
      <c r="B74" s="131"/>
      <c r="C74" s="26">
        <v>715</v>
      </c>
      <c r="D74" s="27" t="s">
        <v>28</v>
      </c>
      <c r="E74" s="48" t="s">
        <v>200</v>
      </c>
      <c r="F74" s="97">
        <v>2</v>
      </c>
      <c r="G74" s="108">
        <v>3</v>
      </c>
      <c r="H74" s="77">
        <v>42.56619144602852</v>
      </c>
      <c r="I74" s="141"/>
      <c r="J74" s="138"/>
    </row>
    <row r="75" spans="1:10" ht="12.75">
      <c r="A75" s="133"/>
      <c r="B75" s="131"/>
      <c r="C75" s="26">
        <v>351</v>
      </c>
      <c r="D75" s="27" t="s">
        <v>41</v>
      </c>
      <c r="E75" s="48" t="s">
        <v>200</v>
      </c>
      <c r="F75" s="97">
        <v>2</v>
      </c>
      <c r="G75" s="108">
        <v>12</v>
      </c>
      <c r="H75" s="77">
        <v>30.366872502724302</v>
      </c>
      <c r="I75" s="141"/>
      <c r="J75" s="138"/>
    </row>
    <row r="76" spans="1:10" ht="12.75">
      <c r="A76" s="133"/>
      <c r="B76" s="131"/>
      <c r="C76" s="26">
        <v>716</v>
      </c>
      <c r="D76" s="27" t="s">
        <v>63</v>
      </c>
      <c r="E76" s="48" t="s">
        <v>200</v>
      </c>
      <c r="F76" s="97">
        <v>2</v>
      </c>
      <c r="G76" s="108">
        <v>30</v>
      </c>
      <c r="H76" s="77">
        <v>24.351878823186716</v>
      </c>
      <c r="I76" s="141"/>
      <c r="J76" s="138"/>
    </row>
    <row r="77" spans="1:10" ht="12.75">
      <c r="A77" s="133"/>
      <c r="B77" s="131"/>
      <c r="C77" s="26">
        <v>762</v>
      </c>
      <c r="D77" s="27" t="s">
        <v>88</v>
      </c>
      <c r="E77" s="48" t="s">
        <v>200</v>
      </c>
      <c r="F77" s="97">
        <v>2</v>
      </c>
      <c r="G77" s="108">
        <v>52</v>
      </c>
      <c r="H77" s="77">
        <v>18.79919046548235</v>
      </c>
      <c r="I77" s="141"/>
      <c r="J77" s="138"/>
    </row>
    <row r="78" spans="1:10" ht="13.5" thickBot="1">
      <c r="A78" s="134"/>
      <c r="B78" s="132"/>
      <c r="C78" s="35">
        <v>763</v>
      </c>
      <c r="D78" s="104" t="s">
        <v>112</v>
      </c>
      <c r="E78" s="114" t="s">
        <v>200</v>
      </c>
      <c r="F78" s="100">
        <v>2</v>
      </c>
      <c r="G78" s="125">
        <v>76</v>
      </c>
      <c r="H78" s="101">
        <v>2</v>
      </c>
      <c r="I78" s="142"/>
      <c r="J78" s="139"/>
    </row>
    <row r="79" spans="1:10" ht="12.75">
      <c r="A79" s="133">
        <v>11</v>
      </c>
      <c r="B79" s="131" t="s">
        <v>213</v>
      </c>
      <c r="C79" s="46">
        <v>241</v>
      </c>
      <c r="D79" s="47" t="s">
        <v>212</v>
      </c>
      <c r="E79" s="48" t="s">
        <v>201</v>
      </c>
      <c r="F79" s="97">
        <v>2</v>
      </c>
      <c r="G79" s="109">
        <v>17</v>
      </c>
      <c r="H79" s="77">
        <v>22.1339630742808</v>
      </c>
      <c r="I79" s="140">
        <f>SUM(H79:H86)</f>
        <v>118.01493826588478</v>
      </c>
      <c r="J79" s="137">
        <v>11</v>
      </c>
    </row>
    <row r="80" spans="1:10" ht="12.75">
      <c r="A80" s="133"/>
      <c r="B80" s="131"/>
      <c r="C80" s="26">
        <v>248</v>
      </c>
      <c r="D80" s="27" t="s">
        <v>126</v>
      </c>
      <c r="E80" s="48" t="s">
        <v>201</v>
      </c>
      <c r="F80" s="97">
        <v>2</v>
      </c>
      <c r="G80" s="108">
        <v>11</v>
      </c>
      <c r="H80" s="77">
        <v>26.84196823743817</v>
      </c>
      <c r="I80" s="141"/>
      <c r="J80" s="138"/>
    </row>
    <row r="81" spans="1:10" ht="12.75">
      <c r="A81" s="133"/>
      <c r="B81" s="131"/>
      <c r="C81" s="26">
        <v>245</v>
      </c>
      <c r="D81" s="27" t="s">
        <v>77</v>
      </c>
      <c r="E81" s="48" t="s">
        <v>200</v>
      </c>
      <c r="F81" s="97">
        <v>2</v>
      </c>
      <c r="G81" s="108">
        <v>43</v>
      </c>
      <c r="H81" s="77">
        <v>21.457905544147845</v>
      </c>
      <c r="I81" s="141"/>
      <c r="J81" s="138"/>
    </row>
    <row r="82" spans="1:10" ht="12.75">
      <c r="A82" s="133"/>
      <c r="B82" s="131"/>
      <c r="C82" s="26">
        <v>246</v>
      </c>
      <c r="D82" s="27" t="s">
        <v>98</v>
      </c>
      <c r="E82" s="48" t="s">
        <v>200</v>
      </c>
      <c r="F82" s="97">
        <v>2</v>
      </c>
      <c r="G82" s="108">
        <v>62</v>
      </c>
      <c r="H82" s="77">
        <v>15.086362464552746</v>
      </c>
      <c r="I82" s="141"/>
      <c r="J82" s="138"/>
    </row>
    <row r="83" spans="1:10" ht="12.75">
      <c r="A83" s="133"/>
      <c r="B83" s="131"/>
      <c r="C83" s="26">
        <v>247</v>
      </c>
      <c r="D83" s="27" t="s">
        <v>99</v>
      </c>
      <c r="E83" s="48" t="s">
        <v>200</v>
      </c>
      <c r="F83" s="97">
        <v>2</v>
      </c>
      <c r="G83" s="108">
        <v>65</v>
      </c>
      <c r="H83" s="77">
        <v>11.182877890311486</v>
      </c>
      <c r="I83" s="141"/>
      <c r="J83" s="138"/>
    </row>
    <row r="84" spans="1:10" ht="12.75">
      <c r="A84" s="133"/>
      <c r="B84" s="131"/>
      <c r="C84" s="26">
        <v>243</v>
      </c>
      <c r="D84" s="27" t="s">
        <v>102</v>
      </c>
      <c r="E84" s="48" t="s">
        <v>200</v>
      </c>
      <c r="F84" s="97">
        <v>2</v>
      </c>
      <c r="G84" s="108">
        <v>69</v>
      </c>
      <c r="H84" s="77">
        <v>9.081315952824319</v>
      </c>
      <c r="I84" s="141"/>
      <c r="J84" s="138"/>
    </row>
    <row r="85" spans="1:10" ht="12.75">
      <c r="A85" s="133"/>
      <c r="B85" s="131"/>
      <c r="C85" s="26">
        <v>244</v>
      </c>
      <c r="D85" s="27" t="s">
        <v>103</v>
      </c>
      <c r="E85" s="48" t="s">
        <v>200</v>
      </c>
      <c r="F85" s="97">
        <v>2</v>
      </c>
      <c r="G85" s="108">
        <v>70</v>
      </c>
      <c r="H85" s="77">
        <v>8.371959942775394</v>
      </c>
      <c r="I85" s="141"/>
      <c r="J85" s="138"/>
    </row>
    <row r="86" spans="1:10" ht="13.5" thickBot="1">
      <c r="A86" s="134"/>
      <c r="B86" s="132"/>
      <c r="C86" s="35">
        <v>249</v>
      </c>
      <c r="D86" s="36" t="s">
        <v>110</v>
      </c>
      <c r="E86" s="114" t="s">
        <v>200</v>
      </c>
      <c r="F86" s="100">
        <v>2</v>
      </c>
      <c r="G86" s="125">
        <v>74</v>
      </c>
      <c r="H86" s="101">
        <v>3.8585851595540186</v>
      </c>
      <c r="I86" s="142"/>
      <c r="J86" s="139"/>
    </row>
    <row r="87" spans="1:10" ht="12.75">
      <c r="A87" s="133">
        <v>12</v>
      </c>
      <c r="B87" s="131" t="s">
        <v>73</v>
      </c>
      <c r="C87" s="46">
        <v>488</v>
      </c>
      <c r="D87" s="47" t="s">
        <v>195</v>
      </c>
      <c r="E87" s="48" t="s">
        <v>201</v>
      </c>
      <c r="F87" s="97">
        <v>4</v>
      </c>
      <c r="G87" s="109">
        <v>5</v>
      </c>
      <c r="H87" s="77">
        <v>31.505496806617106</v>
      </c>
      <c r="I87" s="140">
        <f>SUM(H87:H91)</f>
        <v>103.57644972923113</v>
      </c>
      <c r="J87" s="137">
        <v>12</v>
      </c>
    </row>
    <row r="88" spans="1:10" ht="12.75">
      <c r="A88" s="133"/>
      <c r="B88" s="131"/>
      <c r="C88" s="26">
        <v>355</v>
      </c>
      <c r="D88" s="27" t="s">
        <v>128</v>
      </c>
      <c r="E88" s="48" t="s">
        <v>201</v>
      </c>
      <c r="F88" s="97">
        <v>2</v>
      </c>
      <c r="G88" s="108">
        <v>13</v>
      </c>
      <c r="H88" s="77">
        <v>25.755683237571823</v>
      </c>
      <c r="I88" s="141"/>
      <c r="J88" s="138"/>
    </row>
    <row r="89" spans="1:10" ht="12.75">
      <c r="A89" s="133"/>
      <c r="B89" s="131"/>
      <c r="C89" s="26">
        <v>358</v>
      </c>
      <c r="D89" s="27" t="s">
        <v>149</v>
      </c>
      <c r="E89" s="48" t="s">
        <v>201</v>
      </c>
      <c r="F89" s="97">
        <v>2</v>
      </c>
      <c r="G89" s="108">
        <v>35</v>
      </c>
      <c r="H89" s="77">
        <v>6.026465576005446</v>
      </c>
      <c r="I89" s="141"/>
      <c r="J89" s="138"/>
    </row>
    <row r="90" spans="1:10" ht="12.75">
      <c r="A90" s="133"/>
      <c r="B90" s="131"/>
      <c r="C90" s="26">
        <v>357</v>
      </c>
      <c r="D90" s="27" t="s">
        <v>72</v>
      </c>
      <c r="E90" s="48" t="s">
        <v>200</v>
      </c>
      <c r="F90" s="98">
        <v>2</v>
      </c>
      <c r="G90" s="108">
        <v>39</v>
      </c>
      <c r="H90" s="77">
        <v>22.011585044760405</v>
      </c>
      <c r="I90" s="141"/>
      <c r="J90" s="138"/>
    </row>
    <row r="91" spans="1:10" ht="13.5" thickBot="1">
      <c r="A91" s="134"/>
      <c r="B91" s="132"/>
      <c r="C91" s="35">
        <v>360</v>
      </c>
      <c r="D91" s="36" t="s">
        <v>89</v>
      </c>
      <c r="E91" s="114" t="s">
        <v>200</v>
      </c>
      <c r="F91" s="103">
        <v>2</v>
      </c>
      <c r="G91" s="125">
        <v>54</v>
      </c>
      <c r="H91" s="101">
        <v>18.27721906427634</v>
      </c>
      <c r="I91" s="142"/>
      <c r="J91" s="139"/>
    </row>
    <row r="92" spans="1:10" ht="12.75">
      <c r="A92" s="128">
        <v>13</v>
      </c>
      <c r="B92" s="136" t="s">
        <v>204</v>
      </c>
      <c r="C92" s="119">
        <v>331</v>
      </c>
      <c r="D92" s="120" t="s">
        <v>215</v>
      </c>
      <c r="E92" s="121" t="s">
        <v>201</v>
      </c>
      <c r="F92" s="122">
        <v>2</v>
      </c>
      <c r="G92" s="109">
        <v>2</v>
      </c>
      <c r="H92" s="123">
        <v>38.3985102420857</v>
      </c>
      <c r="I92" s="145">
        <f>SUM(H92:H93)</f>
        <v>77.77674858405462</v>
      </c>
      <c r="J92" s="143">
        <v>13</v>
      </c>
    </row>
    <row r="93" spans="1:10" ht="13.5" thickBot="1">
      <c r="A93" s="129"/>
      <c r="B93" s="132"/>
      <c r="C93" s="105">
        <v>332</v>
      </c>
      <c r="D93" s="106" t="s">
        <v>31</v>
      </c>
      <c r="E93" s="114" t="s">
        <v>200</v>
      </c>
      <c r="F93" s="100">
        <v>2</v>
      </c>
      <c r="G93" s="125">
        <v>5</v>
      </c>
      <c r="H93" s="101">
        <v>39.37823834196891</v>
      </c>
      <c r="I93" s="146"/>
      <c r="J93" s="144"/>
    </row>
    <row r="94" spans="1:10" ht="12.75">
      <c r="A94" s="133">
        <v>14</v>
      </c>
      <c r="B94" s="131" t="s">
        <v>48</v>
      </c>
      <c r="C94" s="46">
        <v>207</v>
      </c>
      <c r="D94" s="47" t="s">
        <v>119</v>
      </c>
      <c r="E94" s="48" t="s">
        <v>201</v>
      </c>
      <c r="F94" s="97">
        <v>2</v>
      </c>
      <c r="G94" s="109">
        <v>5</v>
      </c>
      <c r="H94" s="77">
        <v>29.448728934590118</v>
      </c>
      <c r="I94" s="140">
        <f>SUM(H94:H97)</f>
        <v>73.45874128462542</v>
      </c>
      <c r="J94" s="137">
        <v>14</v>
      </c>
    </row>
    <row r="95" spans="1:10" ht="12.75">
      <c r="A95" s="133"/>
      <c r="B95" s="131"/>
      <c r="C95" s="26">
        <v>209</v>
      </c>
      <c r="D95" s="27" t="s">
        <v>140</v>
      </c>
      <c r="E95" s="48" t="s">
        <v>201</v>
      </c>
      <c r="F95" s="97">
        <v>2</v>
      </c>
      <c r="G95" s="108">
        <v>26</v>
      </c>
      <c r="H95" s="77">
        <v>14.779243119266056</v>
      </c>
      <c r="I95" s="141"/>
      <c r="J95" s="138"/>
    </row>
    <row r="96" spans="1:10" ht="12.75">
      <c r="A96" s="133"/>
      <c r="B96" s="131"/>
      <c r="C96" s="26">
        <v>213</v>
      </c>
      <c r="D96" s="27" t="s">
        <v>47</v>
      </c>
      <c r="E96" s="48" t="s">
        <v>200</v>
      </c>
      <c r="F96" s="97">
        <v>2</v>
      </c>
      <c r="G96" s="108">
        <v>16</v>
      </c>
      <c r="H96" s="77">
        <v>29.230769230769237</v>
      </c>
      <c r="I96" s="141"/>
      <c r="J96" s="138"/>
    </row>
    <row r="97" spans="1:10" ht="13.5" thickBot="1">
      <c r="A97" s="134"/>
      <c r="B97" s="132"/>
      <c r="C97" s="35">
        <v>206</v>
      </c>
      <c r="D97" s="36" t="s">
        <v>113</v>
      </c>
      <c r="E97" s="114" t="s">
        <v>200</v>
      </c>
      <c r="F97" s="100">
        <v>2</v>
      </c>
      <c r="G97" s="125">
        <v>77</v>
      </c>
      <c r="H97" s="101">
        <v>0</v>
      </c>
      <c r="I97" s="142"/>
      <c r="J97" s="139"/>
    </row>
    <row r="98" spans="1:10" ht="12.75">
      <c r="A98" s="133">
        <v>15</v>
      </c>
      <c r="B98" s="131" t="s">
        <v>152</v>
      </c>
      <c r="C98" s="46">
        <v>352</v>
      </c>
      <c r="D98" s="47" t="s">
        <v>131</v>
      </c>
      <c r="E98" s="48" t="s">
        <v>201</v>
      </c>
      <c r="F98" s="97">
        <v>2</v>
      </c>
      <c r="G98" s="109">
        <v>16</v>
      </c>
      <c r="H98" s="77">
        <v>23.315241971958393</v>
      </c>
      <c r="I98" s="140">
        <f>SUM(H98:H100)</f>
        <v>37.44178550416365</v>
      </c>
      <c r="J98" s="137">
        <v>15</v>
      </c>
    </row>
    <row r="99" spans="1:10" ht="12.75">
      <c r="A99" s="133"/>
      <c r="B99" s="131"/>
      <c r="C99" s="26">
        <v>203</v>
      </c>
      <c r="D99" s="27" t="s">
        <v>107</v>
      </c>
      <c r="E99" s="48" t="s">
        <v>200</v>
      </c>
      <c r="F99" s="97">
        <v>2</v>
      </c>
      <c r="G99" s="108">
        <v>71</v>
      </c>
      <c r="H99" s="77">
        <v>8.322633075985362</v>
      </c>
      <c r="I99" s="141"/>
      <c r="J99" s="138"/>
    </row>
    <row r="100" spans="1:10" ht="13.5" thickBot="1">
      <c r="A100" s="134"/>
      <c r="B100" s="132"/>
      <c r="C100" s="35">
        <v>221</v>
      </c>
      <c r="D100" s="36" t="s">
        <v>109</v>
      </c>
      <c r="E100" s="114" t="s">
        <v>200</v>
      </c>
      <c r="F100" s="100">
        <v>2</v>
      </c>
      <c r="G100" s="125">
        <v>73</v>
      </c>
      <c r="H100" s="101">
        <v>5.8039104562198895</v>
      </c>
      <c r="I100" s="142"/>
      <c r="J100" s="139"/>
    </row>
    <row r="101" spans="1:10" ht="32.25" thickBot="1">
      <c r="A101" s="115">
        <v>16</v>
      </c>
      <c r="B101" s="116" t="s">
        <v>205</v>
      </c>
      <c r="C101" s="105">
        <v>195</v>
      </c>
      <c r="D101" s="106" t="s">
        <v>133</v>
      </c>
      <c r="E101" s="114" t="s">
        <v>201</v>
      </c>
      <c r="F101" s="100">
        <v>2</v>
      </c>
      <c r="G101" s="125">
        <v>19</v>
      </c>
      <c r="H101" s="101">
        <v>20.582950688760253</v>
      </c>
      <c r="I101" s="102">
        <f>H101</f>
        <v>20.582950688760253</v>
      </c>
      <c r="J101" s="107">
        <v>16</v>
      </c>
    </row>
    <row r="102" spans="1:10" ht="16.5" thickBot="1">
      <c r="A102" s="115">
        <v>17</v>
      </c>
      <c r="B102" s="116" t="s">
        <v>82</v>
      </c>
      <c r="C102" s="105">
        <v>200</v>
      </c>
      <c r="D102" s="106" t="s">
        <v>81</v>
      </c>
      <c r="E102" s="114" t="s">
        <v>200</v>
      </c>
      <c r="F102" s="100">
        <v>2</v>
      </c>
      <c r="G102" s="125">
        <v>46</v>
      </c>
      <c r="H102" s="101">
        <v>20.350535540408956</v>
      </c>
      <c r="I102" s="102">
        <f>H102</f>
        <v>20.350535540408956</v>
      </c>
      <c r="J102" s="107">
        <v>17</v>
      </c>
    </row>
    <row r="103" spans="1:10" s="4" customFormat="1" ht="24" customHeight="1">
      <c r="A103" s="69" t="s">
        <v>155</v>
      </c>
      <c r="D103" s="70"/>
      <c r="E103" s="9"/>
      <c r="F103" s="38"/>
      <c r="G103" s="9"/>
      <c r="J103" s="9"/>
    </row>
    <row r="104" spans="1:9" s="69" customFormat="1" ht="21.75" customHeight="1">
      <c r="A104" s="69" t="s">
        <v>156</v>
      </c>
      <c r="D104" s="71"/>
      <c r="E104" s="39"/>
      <c r="I104" s="72"/>
    </row>
  </sheetData>
  <sheetProtection/>
  <autoFilter ref="A4:J104"/>
  <mergeCells count="62">
    <mergeCell ref="J5:J12"/>
    <mergeCell ref="I5:I12"/>
    <mergeCell ref="J92:J93"/>
    <mergeCell ref="I92:I93"/>
    <mergeCell ref="A3:J3"/>
    <mergeCell ref="A1:J1"/>
    <mergeCell ref="J58:J64"/>
    <mergeCell ref="I58:I64"/>
    <mergeCell ref="J29:J36"/>
    <mergeCell ref="I29:I36"/>
    <mergeCell ref="J37:J44"/>
    <mergeCell ref="I37:I44"/>
    <mergeCell ref="J94:J97"/>
    <mergeCell ref="I94:I97"/>
    <mergeCell ref="J98:J100"/>
    <mergeCell ref="I98:I100"/>
    <mergeCell ref="J87:J91"/>
    <mergeCell ref="I87:I91"/>
    <mergeCell ref="J65:J72"/>
    <mergeCell ref="I65:I72"/>
    <mergeCell ref="J73:J78"/>
    <mergeCell ref="I73:I78"/>
    <mergeCell ref="J79:J86"/>
    <mergeCell ref="I79:I86"/>
    <mergeCell ref="J51:J57"/>
    <mergeCell ref="I51:I57"/>
    <mergeCell ref="J45:J50"/>
    <mergeCell ref="I45:I50"/>
    <mergeCell ref="J21:J28"/>
    <mergeCell ref="I21:I28"/>
    <mergeCell ref="J13:J20"/>
    <mergeCell ref="I13:I20"/>
    <mergeCell ref="B98:B100"/>
    <mergeCell ref="B87:B91"/>
    <mergeCell ref="B45:B50"/>
    <mergeCell ref="B65:B72"/>
    <mergeCell ref="B73:B78"/>
    <mergeCell ref="B79:B86"/>
    <mergeCell ref="B94:B97"/>
    <mergeCell ref="B58:B64"/>
    <mergeCell ref="B92:B93"/>
    <mergeCell ref="A21:A28"/>
    <mergeCell ref="A87:A91"/>
    <mergeCell ref="A65:A72"/>
    <mergeCell ref="A73:A78"/>
    <mergeCell ref="A45:A50"/>
    <mergeCell ref="A51:A57"/>
    <mergeCell ref="A94:A97"/>
    <mergeCell ref="A29:A36"/>
    <mergeCell ref="A98:A100"/>
    <mergeCell ref="A37:A44"/>
    <mergeCell ref="A79:A86"/>
    <mergeCell ref="A92:A93"/>
    <mergeCell ref="B5:B12"/>
    <mergeCell ref="B51:B57"/>
    <mergeCell ref="A58:A64"/>
    <mergeCell ref="A13:A20"/>
    <mergeCell ref="B21:B28"/>
    <mergeCell ref="B37:B44"/>
    <mergeCell ref="B29:B36"/>
    <mergeCell ref="B13:B20"/>
    <mergeCell ref="A5:A12"/>
  </mergeCells>
  <printOptions/>
  <pageMargins left="0.44" right="0.42" top="0.83" bottom="0.85" header="0.5" footer="0.5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KateVol</dc:creator>
  <cp:keywords/>
  <dc:description/>
  <cp:lastModifiedBy>KateVol</cp:lastModifiedBy>
  <cp:lastPrinted>2011-10-11T08:51:06Z</cp:lastPrinted>
  <dcterms:created xsi:type="dcterms:W3CDTF">2011-10-09T19:45:31Z</dcterms:created>
  <dcterms:modified xsi:type="dcterms:W3CDTF">2011-10-13T20:35:04Z</dcterms:modified>
  <cp:category/>
  <cp:version/>
  <cp:contentType/>
  <cp:contentStatus/>
</cp:coreProperties>
</file>